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60" windowHeight="6225" tabRatio="601" activeTab="0"/>
  </bookViews>
  <sheets>
    <sheet name="BALISE FRANC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<sst xmlns="http://schemas.openxmlformats.org/spreadsheetml/2006/main" count="919" uniqueCount="448">
  <si>
    <t>Fréq. (MHz)</t>
  </si>
  <si>
    <t>QTH</t>
  </si>
  <si>
    <t>Dépt</t>
  </si>
  <si>
    <t>Locator</t>
  </si>
  <si>
    <t>Alt. (m)</t>
  </si>
  <si>
    <t>Antenne</t>
  </si>
  <si>
    <t>QTF</t>
  </si>
  <si>
    <t>Etat</t>
  </si>
  <si>
    <t>Resp.</t>
  </si>
  <si>
    <t>FR5SIX</t>
  </si>
  <si>
    <t>FX4SIX</t>
  </si>
  <si>
    <t>Neuville</t>
  </si>
  <si>
    <t>86</t>
  </si>
  <si>
    <t>JN06CQ</t>
  </si>
  <si>
    <t>F5GTW</t>
  </si>
  <si>
    <t>56</t>
  </si>
  <si>
    <t>IN87KW</t>
  </si>
  <si>
    <t>9 elts</t>
  </si>
  <si>
    <t>F6ETI</t>
  </si>
  <si>
    <t>Lannion</t>
  </si>
  <si>
    <t>22</t>
  </si>
  <si>
    <t>IN88GS</t>
  </si>
  <si>
    <t>Est</t>
  </si>
  <si>
    <t>F6DBI</t>
  </si>
  <si>
    <t>Blaringhem</t>
  </si>
  <si>
    <t>59</t>
  </si>
  <si>
    <t>JO10EQ</t>
  </si>
  <si>
    <t>F6BPB</t>
  </si>
  <si>
    <t>30</t>
  </si>
  <si>
    <t>F5IHN</t>
  </si>
  <si>
    <t>19</t>
  </si>
  <si>
    <t>F1HSU</t>
  </si>
  <si>
    <t>21</t>
  </si>
  <si>
    <t>Pic Neulos</t>
  </si>
  <si>
    <t>66</t>
  </si>
  <si>
    <t>JN12LL</t>
  </si>
  <si>
    <t>F6HTJ</t>
  </si>
  <si>
    <t>13</t>
  </si>
  <si>
    <t>F1AAM</t>
  </si>
  <si>
    <t>77</t>
  </si>
  <si>
    <t>F5EAN</t>
  </si>
  <si>
    <t>29</t>
  </si>
  <si>
    <t>Strasbourg</t>
  </si>
  <si>
    <t>67</t>
  </si>
  <si>
    <t>F6BUF</t>
  </si>
  <si>
    <t>Petit Ballon</t>
  </si>
  <si>
    <t>68</t>
  </si>
  <si>
    <t>A. Slot</t>
  </si>
  <si>
    <t>F6ACA</t>
  </si>
  <si>
    <t>Fentes</t>
  </si>
  <si>
    <t>Quad</t>
  </si>
  <si>
    <t>F1AFJ</t>
  </si>
  <si>
    <t>33</t>
  </si>
  <si>
    <t>Plougonver</t>
  </si>
  <si>
    <t>IN88HL</t>
  </si>
  <si>
    <t>F1LHC</t>
  </si>
  <si>
    <t>F5HRY</t>
  </si>
  <si>
    <t>45</t>
  </si>
  <si>
    <t>JN07WV</t>
  </si>
  <si>
    <t>F1JGP</t>
  </si>
  <si>
    <t>06</t>
  </si>
  <si>
    <t>F1BDB</t>
  </si>
  <si>
    <t>Parabole</t>
  </si>
  <si>
    <t>Istres</t>
  </si>
  <si>
    <t>JN23MM</t>
  </si>
  <si>
    <t>F5TMJ</t>
  </si>
  <si>
    <t>N/S</t>
  </si>
  <si>
    <t>JN12BL</t>
  </si>
  <si>
    <t>JN33KQ</t>
  </si>
  <si>
    <t>Dipole horiz.</t>
  </si>
  <si>
    <t>JN06JG</t>
  </si>
  <si>
    <t>FY7THF</t>
  </si>
  <si>
    <t>Guyane</t>
  </si>
  <si>
    <t>F5BJL</t>
  </si>
  <si>
    <t>S.E</t>
  </si>
  <si>
    <t>F2AI</t>
  </si>
  <si>
    <t>72</t>
  </si>
  <si>
    <t>F1BJD</t>
  </si>
  <si>
    <t>F6DWG</t>
  </si>
  <si>
    <t>60</t>
  </si>
  <si>
    <t>F6CXO</t>
  </si>
  <si>
    <t>omni</t>
  </si>
  <si>
    <t>Adriers</t>
  </si>
  <si>
    <t>F5ZMF</t>
  </si>
  <si>
    <t>F1ZMT</t>
  </si>
  <si>
    <t>JN07CX</t>
  </si>
  <si>
    <t>IN94QT</t>
  </si>
  <si>
    <t>TK5ZMK</t>
  </si>
  <si>
    <t>TK5EP</t>
  </si>
  <si>
    <t>F6CBC</t>
  </si>
  <si>
    <t>2A</t>
  </si>
  <si>
    <t>Le Mans</t>
  </si>
  <si>
    <t>FY1FL</t>
  </si>
  <si>
    <t>F1ZPE</t>
  </si>
  <si>
    <t>F5ZPH</t>
  </si>
  <si>
    <t>Quistinic</t>
  </si>
  <si>
    <t>F6DKW</t>
  </si>
  <si>
    <t>78</t>
  </si>
  <si>
    <t>JN18CS</t>
  </si>
  <si>
    <t>F5ZPR</t>
  </si>
  <si>
    <t>F5ZPS</t>
  </si>
  <si>
    <t>16</t>
  </si>
  <si>
    <t>F1ZQT</t>
  </si>
  <si>
    <t>17</t>
  </si>
  <si>
    <t>Moragne</t>
  </si>
  <si>
    <t>F1MMR</t>
  </si>
  <si>
    <t>IN95OX</t>
  </si>
  <si>
    <t>F1ZQU</t>
  </si>
  <si>
    <t>Segonzac</t>
  </si>
  <si>
    <t>83</t>
  </si>
  <si>
    <t>IN95VO</t>
  </si>
  <si>
    <t>F1ZRI</t>
  </si>
  <si>
    <t>FK8HA</t>
  </si>
  <si>
    <t>FK8SIX</t>
  </si>
  <si>
    <t>F5ZRS</t>
  </si>
  <si>
    <t>Chamrousse</t>
  </si>
  <si>
    <t>38</t>
  </si>
  <si>
    <t>F5LGJ</t>
  </si>
  <si>
    <t>81</t>
  </si>
  <si>
    <t>JN14EB</t>
  </si>
  <si>
    <t>JN24GB</t>
  </si>
  <si>
    <t>F1URI</t>
  </si>
  <si>
    <t>Cerdagne</t>
  </si>
  <si>
    <t>73</t>
  </si>
  <si>
    <t>JN35FU</t>
  </si>
  <si>
    <t>F1ZTF</t>
  </si>
  <si>
    <t>F5ZTR</t>
  </si>
  <si>
    <t>F5ZTT</t>
  </si>
  <si>
    <t>F6DBP</t>
  </si>
  <si>
    <t>Cloutons</t>
  </si>
  <si>
    <t>JN24WX</t>
  </si>
  <si>
    <t>F1ZTV</t>
  </si>
  <si>
    <t>49</t>
  </si>
  <si>
    <t>F1BOH</t>
  </si>
  <si>
    <t>F5ZUO</t>
  </si>
  <si>
    <t>TK5ZMV</t>
  </si>
  <si>
    <t>Coti Chiavari</t>
  </si>
  <si>
    <t>JN41JS</t>
  </si>
  <si>
    <t>F5AXP</t>
  </si>
  <si>
    <t>F8BHU</t>
  </si>
  <si>
    <t>Nevers</t>
  </si>
  <si>
    <t>JN17NA</t>
  </si>
  <si>
    <t>58</t>
  </si>
  <si>
    <t>Lacapelle</t>
  </si>
  <si>
    <t>F5ZUU</t>
  </si>
  <si>
    <t>Malataverne</t>
  </si>
  <si>
    <t>26</t>
  </si>
  <si>
    <t>F5IOG</t>
  </si>
  <si>
    <t>F5ZVM</t>
  </si>
  <si>
    <t>Valenciennes</t>
  </si>
  <si>
    <t>JO10ph</t>
  </si>
  <si>
    <t>F5HMS</t>
  </si>
  <si>
    <t>F5ZVY</t>
  </si>
  <si>
    <t>64</t>
  </si>
  <si>
    <t>F2CT</t>
  </si>
  <si>
    <t>JN06IH</t>
  </si>
  <si>
    <t>F1ZWJ</t>
  </si>
  <si>
    <t>F5ZWE</t>
  </si>
  <si>
    <t>09</t>
  </si>
  <si>
    <t>JN05VE</t>
  </si>
  <si>
    <t>Foix</t>
  </si>
  <si>
    <t>F5ZWY</t>
  </si>
  <si>
    <t>JN23XE</t>
  </si>
  <si>
    <t>F5ZWZ</t>
  </si>
  <si>
    <t>Grand Cap</t>
  </si>
  <si>
    <t>F1ZXK</t>
  </si>
  <si>
    <t>F4BUC</t>
  </si>
  <si>
    <t>IN97RL</t>
  </si>
  <si>
    <t>S.O</t>
  </si>
  <si>
    <t>F5ZTS</t>
  </si>
  <si>
    <t>F1MOZ</t>
  </si>
  <si>
    <t>F1ZXJ</t>
  </si>
  <si>
    <t>57</t>
  </si>
  <si>
    <t>JN39KD</t>
  </si>
  <si>
    <t>F1ULQ</t>
  </si>
  <si>
    <t>F5OOM</t>
  </si>
  <si>
    <t>Nancy</t>
  </si>
  <si>
    <t>54</t>
  </si>
  <si>
    <t>Gueret</t>
  </si>
  <si>
    <t>23</t>
  </si>
  <si>
    <t>Alf. Slot</t>
  </si>
  <si>
    <t>F5ZXT</t>
  </si>
  <si>
    <t>F5PVX</t>
  </si>
  <si>
    <t>F5ZWX</t>
  </si>
  <si>
    <t>F1ZUM</t>
  </si>
  <si>
    <t>F5ZXV</t>
  </si>
  <si>
    <t>JN38CO</t>
  </si>
  <si>
    <t>IN98WE</t>
  </si>
  <si>
    <t>F1ZYY</t>
  </si>
  <si>
    <t>F5AHO</t>
  </si>
  <si>
    <t>JN38PJ</t>
  </si>
  <si>
    <t>Angers</t>
  </si>
  <si>
    <t>Forbach</t>
  </si>
  <si>
    <t>JN25WD</t>
  </si>
  <si>
    <t>F1MPE</t>
  </si>
  <si>
    <t>JN19FK</t>
  </si>
  <si>
    <t>Nourar</t>
  </si>
  <si>
    <t>F5ZYK</t>
  </si>
  <si>
    <t>F1ZAK</t>
  </si>
  <si>
    <t>F1ZAT</t>
  </si>
  <si>
    <t>F1ZAW</t>
  </si>
  <si>
    <t>F1ZAU</t>
  </si>
  <si>
    <t>F5ZSF</t>
  </si>
  <si>
    <t>F1ZAI</t>
  </si>
  <si>
    <t>F5ZAM</t>
  </si>
  <si>
    <t>F5ZAS</t>
  </si>
  <si>
    <t>F5ZAC</t>
  </si>
  <si>
    <t>F5ZAL</t>
  </si>
  <si>
    <t>F5ZBS</t>
  </si>
  <si>
    <t>F1ZBI</t>
  </si>
  <si>
    <t>F5ZBE</t>
  </si>
  <si>
    <t>F5ZBB</t>
  </si>
  <si>
    <t>F5ZAA</t>
  </si>
  <si>
    <t>F1ZBC</t>
  </si>
  <si>
    <t>F5ZTX</t>
  </si>
  <si>
    <t>F5ZBT</t>
  </si>
  <si>
    <t>F5ZAN</t>
  </si>
  <si>
    <t>F5ZAE</t>
  </si>
  <si>
    <t>F1ZBD</t>
  </si>
  <si>
    <t>F5ZBM</t>
  </si>
  <si>
    <t>F1ZAO</t>
  </si>
  <si>
    <t>F1ZAP</t>
  </si>
  <si>
    <t>F5ZBA</t>
  </si>
  <si>
    <t>F1ZAQ</t>
  </si>
  <si>
    <t>F5ZVJ</t>
  </si>
  <si>
    <t>F5ZRB</t>
  </si>
  <si>
    <t>F5ZZI</t>
  </si>
  <si>
    <t>F5EJZ</t>
  </si>
  <si>
    <t>Cornet</t>
  </si>
  <si>
    <t>F5ZBU</t>
  </si>
  <si>
    <t>P.HF (W)</t>
  </si>
  <si>
    <t>F1ZBY</t>
  </si>
  <si>
    <t>Roc Blanc</t>
  </si>
  <si>
    <t>34</t>
  </si>
  <si>
    <t>JN13TV</t>
  </si>
  <si>
    <t>F4DVR</t>
  </si>
  <si>
    <t>F5ZZY</t>
  </si>
  <si>
    <t>Hyeres</t>
  </si>
  <si>
    <t>JN33BD</t>
  </si>
  <si>
    <t>F5ZCS</t>
  </si>
  <si>
    <t>F8ACF</t>
  </si>
  <si>
    <t>JN06WD</t>
  </si>
  <si>
    <t>IN87PT</t>
  </si>
  <si>
    <t>10/5/2,5</t>
  </si>
  <si>
    <t xml:space="preserve">Etat : </t>
  </si>
  <si>
    <t>* QRT temporaire</t>
  </si>
  <si>
    <t>F1ZBK</t>
  </si>
  <si>
    <t>JN38BP</t>
  </si>
  <si>
    <t>F1DND</t>
  </si>
  <si>
    <t>F5ZEH</t>
  </si>
  <si>
    <t>35</t>
  </si>
  <si>
    <t>IN88VA</t>
  </si>
  <si>
    <t>F8AKS</t>
  </si>
  <si>
    <t>Brive</t>
  </si>
  <si>
    <t>F5ZEN</t>
  </si>
  <si>
    <t>F5ZEP</t>
  </si>
  <si>
    <t>F5ZEG</t>
  </si>
  <si>
    <t>F5ZFD</t>
  </si>
  <si>
    <t>JN28TC</t>
  </si>
  <si>
    <t>F5IQA</t>
  </si>
  <si>
    <t>F1ZSE</t>
  </si>
  <si>
    <t>JN02TW</t>
  </si>
  <si>
    <t>F1ZCL</t>
  </si>
  <si>
    <t>F5ZFS</t>
  </si>
  <si>
    <t>F6FDR</t>
  </si>
  <si>
    <t>JN37NX</t>
  </si>
  <si>
    <t>Doublier</t>
  </si>
  <si>
    <t>Damblain</t>
  </si>
  <si>
    <t>F1ZDU</t>
  </si>
  <si>
    <t>IN92OX</t>
  </si>
  <si>
    <t>Pierre St Martin</t>
  </si>
  <si>
    <t>F5ZYA</t>
  </si>
  <si>
    <t>Rennes</t>
  </si>
  <si>
    <t>IN93GJ</t>
  </si>
  <si>
    <t>F5SN</t>
  </si>
  <si>
    <t>Dôle</t>
  </si>
  <si>
    <t>39</t>
  </si>
  <si>
    <t>JN27RB</t>
  </si>
  <si>
    <t>dipole</t>
  </si>
  <si>
    <t>E/O</t>
  </si>
  <si>
    <t>Pessac</t>
  </si>
  <si>
    <t>F5ZEF</t>
  </si>
  <si>
    <t>Tours</t>
  </si>
  <si>
    <t>F5AYE</t>
  </si>
  <si>
    <t>JN07IK</t>
  </si>
  <si>
    <t>F5ZGV</t>
  </si>
  <si>
    <t>FM1ZAC</t>
  </si>
  <si>
    <t>Martinique</t>
  </si>
  <si>
    <t>FM1HM</t>
  </si>
  <si>
    <t>973</t>
  </si>
  <si>
    <t>972</t>
  </si>
  <si>
    <t>988</t>
  </si>
  <si>
    <t>974</t>
  </si>
  <si>
    <t>FK94NL</t>
  </si>
  <si>
    <t>37</t>
  </si>
  <si>
    <t>F5ZGO</t>
  </si>
  <si>
    <t>F1ZFB</t>
  </si>
  <si>
    <t>IN95TM</t>
  </si>
  <si>
    <t>Ste Lheurine</t>
  </si>
  <si>
    <t>F1ZFE</t>
  </si>
  <si>
    <t>JN39OC</t>
  </si>
  <si>
    <t>Erching</t>
  </si>
  <si>
    <t>F8BCA</t>
  </si>
  <si>
    <t>F5ZHQ</t>
  </si>
  <si>
    <t>LG78RQ</t>
  </si>
  <si>
    <t>FR4LI</t>
  </si>
  <si>
    <t>F5ZHG</t>
  </si>
  <si>
    <t>JO10UH</t>
  </si>
  <si>
    <t>F5ZHX</t>
  </si>
  <si>
    <t>F1ZEZ</t>
  </si>
  <si>
    <t>F1FPP</t>
  </si>
  <si>
    <t>JN18BW</t>
  </si>
  <si>
    <t>Le Mesnil</t>
  </si>
  <si>
    <t>JO10PH</t>
  </si>
  <si>
    <t>F5ZHI</t>
  </si>
  <si>
    <t>JN33AC</t>
  </si>
  <si>
    <t>GP</t>
  </si>
  <si>
    <t>43</t>
  </si>
  <si>
    <t>JN14SX</t>
  </si>
  <si>
    <t>F6ABJ</t>
  </si>
  <si>
    <t>JN25NJ</t>
  </si>
  <si>
    <t>Cubelles</t>
  </si>
  <si>
    <t>F5ZIF</t>
  </si>
  <si>
    <t>F5ZIE</t>
  </si>
  <si>
    <t>Montigny</t>
  </si>
  <si>
    <t>JN18AS</t>
  </si>
  <si>
    <t>Toulouse</t>
  </si>
  <si>
    <t>31</t>
  </si>
  <si>
    <t>F5ZIK</t>
  </si>
  <si>
    <t>F5ZIJ</t>
  </si>
  <si>
    <t>IN78RO</t>
  </si>
  <si>
    <t>SE</t>
  </si>
  <si>
    <t>F5ZII</t>
  </si>
  <si>
    <t>Inscrivez votre locator en D1</t>
  </si>
  <si>
    <t>Distance</t>
  </si>
  <si>
    <t>Azimut</t>
  </si>
  <si>
    <t>Locator  activé</t>
  </si>
  <si>
    <t>RG37GT</t>
  </si>
  <si>
    <t>JN33AM</t>
  </si>
  <si>
    <t> ok </t>
  </si>
  <si>
    <t>Verticale</t>
  </si>
  <si>
    <t>JN24IL</t>
  </si>
  <si>
    <t>  ok </t>
  </si>
  <si>
    <t>JN03SL</t>
  </si>
  <si>
    <t>Vert. 5/8</t>
  </si>
  <si>
    <t> QRT temp. </t>
  </si>
  <si>
    <t>Reunion</t>
  </si>
  <si>
    <t>GJ35IG</t>
  </si>
  <si>
    <t>.</t>
  </si>
  <si>
    <t>Turnstile</t>
  </si>
  <si>
    <t>Noumea</t>
  </si>
  <si>
    <t>Le Pradet</t>
  </si>
  <si>
    <t>Boucle</t>
  </si>
  <si>
    <t> ? </t>
  </si>
  <si>
    <t>Halo</t>
  </si>
  <si>
    <t>dipole horiz.</t>
  </si>
  <si>
    <t>FR5DN</t>
  </si>
  <si>
    <t>LG78QS</t>
  </si>
  <si>
    <t>yagi 17 elts</t>
  </si>
  <si>
    <t> Opera </t>
  </si>
  <si>
    <t>Yagi 7 elts</t>
  </si>
  <si>
    <t> CW + JT65b </t>
  </si>
  <si>
    <t> 144,409 ? </t>
  </si>
  <si>
    <t>Trefle</t>
  </si>
  <si>
    <t>30/10/3/1,5</t>
  </si>
  <si>
    <t>Le Pin</t>
  </si>
  <si>
    <t>2 Trefles</t>
  </si>
  <si>
    <t>1/0,25</t>
  </si>
  <si>
    <t>Dipole</t>
  </si>
  <si>
    <t>Nord</t>
  </si>
  <si>
    <t>F6ENL</t>
  </si>
  <si>
    <t>JN37EE</t>
  </si>
  <si>
    <t>Vercel</t>
  </si>
  <si>
    <t> test </t>
  </si>
  <si>
    <t>F4CQG</t>
  </si>
  <si>
    <t> CW + Opera </t>
  </si>
  <si>
    <t> projet </t>
  </si>
  <si>
    <t> WSPR </t>
  </si>
  <si>
    <t>JN18KF</t>
  </si>
  <si>
    <t>4 x 9 elts</t>
  </si>
  <si>
    <t>4 elts</t>
  </si>
  <si>
    <t>2 x 3 elts</t>
  </si>
  <si>
    <t>NO+E</t>
  </si>
  <si>
    <t>Nerignac</t>
  </si>
  <si>
    <t>F4AII</t>
  </si>
  <si>
    <t>Sud</t>
  </si>
  <si>
    <t>Diedre</t>
  </si>
  <si>
    <t>N / NO</t>
  </si>
  <si>
    <t>JN18MN</t>
  </si>
  <si>
    <t>Nangis</t>
  </si>
  <si>
    <t>Alford</t>
  </si>
  <si>
    <t>Omni</t>
  </si>
  <si>
    <t>Panneau Trefle</t>
  </si>
  <si>
    <t>Yagi</t>
  </si>
  <si>
    <t>NW</t>
  </si>
  <si>
    <t>Plauden</t>
  </si>
  <si>
    <t>JN03KV</t>
  </si>
  <si>
    <t>Mauroux</t>
  </si>
  <si>
    <t>Panneaux</t>
  </si>
  <si>
    <t>NW + SE</t>
  </si>
  <si>
    <t>Orleans</t>
  </si>
  <si>
    <t>14 el loop</t>
  </si>
  <si>
    <t>190 deg</t>
  </si>
  <si>
    <t>Beauvais</t>
  </si>
  <si>
    <t>F1ZCC</t>
  </si>
  <si>
    <t>JN08XS</t>
  </si>
  <si>
    <t>Maurepas</t>
  </si>
  <si>
    <t>F1PDX</t>
  </si>
  <si>
    <t>Plouguerneau</t>
  </si>
  <si>
    <t>cornets</t>
  </si>
  <si>
    <t>20/75/130�</t>
  </si>
  <si>
    <t>JN18KO</t>
  </si>
  <si>
    <t>Tresigny</t>
  </si>
  <si>
    <t>0.1</t>
  </si>
  <si>
    <t>130 deg</t>
  </si>
  <si>
    <t>F5ZKD</t>
  </si>
  <si>
    <t> QRT </t>
  </si>
  <si>
    <t>25 deg</t>
  </si>
  <si>
    <t>F1ZIR</t>
  </si>
  <si>
    <t>JN24VC</t>
  </si>
  <si>
    <t>Lure</t>
  </si>
  <si>
    <t>F1OW</t>
  </si>
  <si>
    <t>JN27JF</t>
  </si>
  <si>
    <t>Dijon</t>
  </si>
  <si>
    <t>Mt Blanc</t>
  </si>
  <si>
    <t>Mt Doublier</t>
  </si>
  <si>
    <t>F6DPH</t>
  </si>
  <si>
    <t>F1ZCB</t>
  </si>
  <si>
    <t>F5ZWM</t>
  </si>
  <si>
    <t>St Fortunade</t>
  </si>
  <si>
    <t>Via Mt Blanc</t>
  </si>
  <si>
    <t>cornet</t>
  </si>
  <si>
    <t>F5ZLF</t>
  </si>
  <si>
    <t>JN16SD</t>
  </si>
  <si>
    <t>Cusset</t>
  </si>
  <si>
    <t>F5MTZ</t>
  </si>
  <si>
    <t>50 deg</t>
  </si>
  <si>
    <t>Velizy</t>
  </si>
  <si>
    <t>F5ZKV</t>
  </si>
  <si>
    <t>F5SFU</t>
  </si>
  <si>
    <t>32</t>
  </si>
  <si>
    <t>52</t>
  </si>
  <si>
    <t>03</t>
  </si>
  <si>
    <t>04</t>
  </si>
  <si>
    <r>
      <t xml:space="preserve">BALISES  FRANCAISES
 </t>
    </r>
    <r>
      <rPr>
        <sz val="10"/>
        <rFont val="Arial"/>
        <family val="2"/>
      </rPr>
      <t xml:space="preserve">F6HTJ/F1MOZ - 04/2017 - </t>
    </r>
  </si>
  <si>
    <t>jn18cx</t>
  </si>
  <si>
    <t>INDICATIF</t>
  </si>
  <si>
    <t>jn19cx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</si>
</sst>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\ \°"/>
    <numFmt numFmtId="176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color indexed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49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9">
    <xf numFmtId="49" fontId="0" fillId="0" borderId="0" xfId="0" applyAlignment="1">
      <alignment/>
    </xf>
    <xf numFmtId="49" fontId="15" fillId="33" borderId="10" xfId="0" applyFont="1" applyFill="1" applyBorder="1" applyAlignment="1" applyProtection="1">
      <alignment horizontal="center" vertical="center" wrapText="1"/>
      <protection locked="0"/>
    </xf>
    <xf numFmtId="49" fontId="16" fillId="34" borderId="11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12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175" fontId="18" fillId="0" borderId="12" xfId="0" applyNumberFormat="1" applyFont="1" applyFill="1" applyBorder="1" applyAlignment="1" applyProtection="1">
      <alignment horizontal="center"/>
      <protection locked="0"/>
    </xf>
    <xf numFmtId="174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175" fontId="18" fillId="0" borderId="13" xfId="0" applyNumberFormat="1" applyFont="1" applyFill="1" applyBorder="1" applyAlignment="1" applyProtection="1">
      <alignment horizontal="center"/>
      <protection locked="0"/>
    </xf>
    <xf numFmtId="174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175" fontId="18" fillId="0" borderId="14" xfId="0" applyNumberFormat="1" applyFont="1" applyFill="1" applyBorder="1" applyAlignment="1" applyProtection="1">
      <alignment horizontal="center"/>
      <protection locked="0"/>
    </xf>
    <xf numFmtId="49" fontId="0" fillId="0" borderId="0" xfId="0" applyBorder="1" applyAlignment="1" applyProtection="1">
      <alignment horizontal="center"/>
      <protection locked="0"/>
    </xf>
    <xf numFmtId="49" fontId="14" fillId="35" borderId="15" xfId="0" applyFont="1" applyFill="1" applyBorder="1" applyAlignment="1" applyProtection="1">
      <alignment horizontal="center" vertical="center"/>
      <protection locked="0"/>
    </xf>
    <xf numFmtId="49" fontId="8" fillId="0" borderId="0" xfId="0" applyFont="1" applyAlignment="1" applyProtection="1">
      <alignment horizontal="left" vertical="center" wrapText="1"/>
      <protection locked="0"/>
    </xf>
    <xf numFmtId="49" fontId="0" fillId="0" borderId="0" xfId="0" applyBorder="1" applyAlignment="1" applyProtection="1">
      <alignment/>
      <protection locked="0"/>
    </xf>
    <xf numFmtId="49" fontId="15" fillId="33" borderId="16" xfId="0" applyFont="1" applyFill="1" applyBorder="1" applyAlignment="1" applyProtection="1">
      <alignment horizontal="center" vertical="center" wrapText="1"/>
      <protection locked="0"/>
    </xf>
    <xf numFmtId="49" fontId="5" fillId="0" borderId="12" xfId="0" applyFont="1" applyBorder="1" applyAlignment="1" applyProtection="1">
      <alignment horizontal="center"/>
      <protection locked="0"/>
    </xf>
    <xf numFmtId="49" fontId="5" fillId="0" borderId="13" xfId="0" applyFont="1" applyBorder="1" applyAlignment="1" applyProtection="1">
      <alignment horizontal="center"/>
      <protection locked="0"/>
    </xf>
    <xf numFmtId="49" fontId="5" fillId="0" borderId="13" xfId="0" applyFont="1" applyBorder="1" applyAlignment="1" applyProtection="1">
      <alignment horizontal="center"/>
      <protection locked="0"/>
    </xf>
    <xf numFmtId="49" fontId="5" fillId="0" borderId="10" xfId="0" applyFont="1" applyBorder="1" applyAlignment="1" applyProtection="1">
      <alignment horizontal="center"/>
      <protection locked="0"/>
    </xf>
    <xf numFmtId="49" fontId="5" fillId="0" borderId="14" xfId="0" applyFont="1" applyBorder="1" applyAlignment="1" applyProtection="1">
      <alignment horizontal="center"/>
      <protection locked="0"/>
    </xf>
    <xf numFmtId="49" fontId="0" fillId="0" borderId="0" xfId="0" applyFont="1" applyBorder="1" applyAlignment="1" applyProtection="1">
      <alignment/>
      <protection locked="0"/>
    </xf>
    <xf numFmtId="49" fontId="5" fillId="0" borderId="0" xfId="0" applyFont="1" applyBorder="1" applyAlignment="1" applyProtection="1">
      <alignment horizontal="center"/>
      <protection locked="0"/>
    </xf>
    <xf numFmtId="49" fontId="7" fillId="0" borderId="13" xfId="0" applyFont="1" applyFill="1" applyBorder="1" applyAlignment="1" applyProtection="1">
      <alignment horizontal="center"/>
      <protection locked="0"/>
    </xf>
    <xf numFmtId="49" fontId="6" fillId="0" borderId="0" xfId="0" applyFont="1" applyBorder="1" applyAlignment="1" applyProtection="1">
      <alignment/>
      <protection locked="0"/>
    </xf>
    <xf numFmtId="49" fontId="5" fillId="0" borderId="12" xfId="0" applyFont="1" applyBorder="1" applyAlignment="1" applyProtection="1">
      <alignment horizontal="center"/>
      <protection locked="0"/>
    </xf>
    <xf numFmtId="49" fontId="1" fillId="0" borderId="0" xfId="0" applyFont="1" applyBorder="1" applyAlignment="1" applyProtection="1">
      <alignment/>
      <protection locked="0"/>
    </xf>
    <xf numFmtId="49" fontId="11" fillId="0" borderId="13" xfId="0" applyFont="1" applyBorder="1" applyAlignment="1" applyProtection="1">
      <alignment horizontal="center" vertical="top" wrapText="1"/>
      <protection locked="0"/>
    </xf>
    <xf numFmtId="49" fontId="4" fillId="0" borderId="0" xfId="0" applyFont="1" applyBorder="1" applyAlignment="1" applyProtection="1">
      <alignment horizontal="center"/>
      <protection locked="0"/>
    </xf>
    <xf numFmtId="49" fontId="0" fillId="0" borderId="0" xfId="0" applyAlignment="1" applyProtection="1">
      <alignment horizontal="left"/>
      <protection locked="0"/>
    </xf>
    <xf numFmtId="49" fontId="0" fillId="0" borderId="0" xfId="0" applyAlignment="1" applyProtection="1">
      <alignment/>
      <protection locked="0"/>
    </xf>
    <xf numFmtId="49" fontId="0" fillId="0" borderId="0" xfId="0" applyAlignment="1" applyProtection="1">
      <alignment horizontal="center"/>
      <protection locked="0"/>
    </xf>
    <xf numFmtId="49" fontId="1" fillId="0" borderId="0" xfId="0" applyFont="1" applyAlignment="1" applyProtection="1">
      <alignment/>
      <protection locked="0"/>
    </xf>
    <xf numFmtId="49" fontId="17" fillId="0" borderId="11" xfId="0" applyFont="1" applyFill="1" applyBorder="1" applyAlignment="1" applyProtection="1">
      <alignment horizontal="center"/>
      <protection locked="0"/>
    </xf>
    <xf numFmtId="49" fontId="5" fillId="0" borderId="0" xfId="0" applyFont="1" applyBorder="1" applyAlignment="1" applyProtection="1">
      <alignment horizontal="left"/>
      <protection locked="0"/>
    </xf>
    <xf numFmtId="49" fontId="4" fillId="0" borderId="16" xfId="0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center"/>
      <protection/>
    </xf>
    <xf numFmtId="49" fontId="17" fillId="0" borderId="17" xfId="0" applyNumberFormat="1" applyFont="1" applyBorder="1" applyAlignment="1" applyProtection="1">
      <alignment horizontal="center"/>
      <protection locked="0"/>
    </xf>
    <xf numFmtId="49" fontId="4" fillId="0" borderId="16" xfId="0" applyFont="1" applyBorder="1" applyAlignment="1" applyProtection="1">
      <alignment horizontal="left"/>
      <protection locked="0"/>
    </xf>
    <xf numFmtId="176" fontId="0" fillId="0" borderId="12" xfId="52" applyNumberFormat="1" applyBorder="1" applyAlignment="1">
      <alignment wrapText="1"/>
      <protection/>
    </xf>
    <xf numFmtId="0" fontId="9" fillId="0" borderId="12" xfId="45" applyBorder="1" applyAlignment="1" applyProtection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2" xfId="52" applyBorder="1" applyAlignment="1">
      <alignment horizontal="center" wrapText="1"/>
      <protection/>
    </xf>
    <xf numFmtId="0" fontId="0" fillId="0" borderId="12" xfId="52" applyBorder="1" applyAlignment="1">
      <alignment horizontal="right" wrapText="1"/>
      <protection/>
    </xf>
    <xf numFmtId="0" fontId="0" fillId="0" borderId="12" xfId="52" applyBorder="1" applyAlignment="1">
      <alignment horizontal="left" wrapText="1"/>
      <protection/>
    </xf>
    <xf numFmtId="176" fontId="0" fillId="0" borderId="13" xfId="52" applyNumberFormat="1" applyBorder="1" applyAlignment="1">
      <alignment wrapText="1"/>
      <protection/>
    </xf>
    <xf numFmtId="0" fontId="9" fillId="0" borderId="13" xfId="45" applyBorder="1" applyAlignment="1" applyProtection="1">
      <alignment wrapText="1"/>
      <protection/>
    </xf>
    <xf numFmtId="0" fontId="0" fillId="0" borderId="13" xfId="52" applyBorder="1" applyAlignment="1">
      <alignment wrapText="1"/>
      <protection/>
    </xf>
    <xf numFmtId="0" fontId="0" fillId="0" borderId="13" xfId="52" applyBorder="1" applyAlignment="1">
      <alignment horizontal="center" wrapText="1"/>
      <protection/>
    </xf>
    <xf numFmtId="0" fontId="0" fillId="0" borderId="13" xfId="52" applyBorder="1" applyAlignment="1">
      <alignment horizontal="right" wrapText="1"/>
      <protection/>
    </xf>
    <xf numFmtId="0" fontId="0" fillId="0" borderId="13" xfId="52" applyBorder="1" applyAlignment="1">
      <alignment horizontal="left" wrapText="1"/>
      <protection/>
    </xf>
    <xf numFmtId="176" fontId="0" fillId="0" borderId="14" xfId="52" applyNumberFormat="1" applyBorder="1" applyAlignment="1">
      <alignment wrapText="1"/>
      <protection/>
    </xf>
    <xf numFmtId="0" fontId="9" fillId="0" borderId="14" xfId="45" applyBorder="1" applyAlignment="1" applyProtection="1">
      <alignment wrapText="1"/>
      <protection/>
    </xf>
    <xf numFmtId="49" fontId="5" fillId="0" borderId="14" xfId="0" applyFont="1" applyBorder="1" applyAlignment="1" applyProtection="1">
      <alignment horizontal="center"/>
      <protection locked="0"/>
    </xf>
    <xf numFmtId="0" fontId="0" fillId="0" borderId="14" xfId="52" applyBorder="1" applyAlignment="1">
      <alignment horizontal="center" wrapText="1"/>
      <protection/>
    </xf>
    <xf numFmtId="0" fontId="0" fillId="0" borderId="14" xfId="52" applyBorder="1" applyAlignment="1">
      <alignment horizontal="right" wrapText="1"/>
      <protection/>
    </xf>
    <xf numFmtId="0" fontId="0" fillId="0" borderId="14" xfId="52" applyFont="1" applyBorder="1" applyAlignment="1">
      <alignment horizontal="center" wrapText="1"/>
      <protection/>
    </xf>
    <xf numFmtId="0" fontId="0" fillId="0" borderId="14" xfId="52" applyBorder="1" applyAlignment="1">
      <alignment horizontal="left" wrapText="1"/>
      <protection/>
    </xf>
    <xf numFmtId="0" fontId="0" fillId="0" borderId="14" xfId="52" applyBorder="1" applyAlignment="1">
      <alignment wrapText="1"/>
      <protection/>
    </xf>
    <xf numFmtId="49" fontId="17" fillId="36" borderId="17" xfId="0" applyNumberFormat="1" applyFont="1" applyFill="1" applyBorder="1" applyAlignment="1" applyProtection="1">
      <alignment horizontal="center"/>
      <protection locked="0"/>
    </xf>
    <xf numFmtId="176" fontId="0" fillId="0" borderId="10" xfId="52" applyNumberFormat="1" applyBorder="1" applyAlignment="1">
      <alignment wrapText="1"/>
      <protection/>
    </xf>
    <xf numFmtId="0" fontId="9" fillId="0" borderId="10" xfId="45" applyBorder="1" applyAlignment="1" applyProtection="1">
      <alignment wrapText="1"/>
      <protection/>
    </xf>
    <xf numFmtId="0" fontId="0" fillId="0" borderId="10" xfId="52" applyBorder="1" applyAlignment="1">
      <alignment wrapText="1"/>
      <protection/>
    </xf>
    <xf numFmtId="174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175" fontId="1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52" applyBorder="1" applyAlignment="1">
      <alignment horizontal="center" wrapText="1"/>
      <protection/>
    </xf>
    <xf numFmtId="0" fontId="0" fillId="0" borderId="10" xfId="52" applyBorder="1" applyAlignment="1">
      <alignment horizontal="right" wrapText="1"/>
      <protection/>
    </xf>
    <xf numFmtId="0" fontId="0" fillId="0" borderId="10" xfId="52" applyBorder="1" applyAlignment="1">
      <alignment horizontal="left" wrapText="1"/>
      <protection/>
    </xf>
    <xf numFmtId="49" fontId="17" fillId="0" borderId="17" xfId="0" applyNumberFormat="1" applyFont="1" applyFill="1" applyBorder="1" applyAlignment="1" applyProtection="1">
      <alignment horizontal="center"/>
      <protection locked="0"/>
    </xf>
    <xf numFmtId="0" fontId="0" fillId="0" borderId="13" xfId="52" applyFont="1" applyBorder="1" applyAlignment="1">
      <alignment wrapText="1"/>
      <protection/>
    </xf>
    <xf numFmtId="49" fontId="7" fillId="0" borderId="14" xfId="0" applyFont="1" applyFill="1" applyBorder="1" applyAlignment="1" applyProtection="1">
      <alignment horizontal="center"/>
      <protection locked="0"/>
    </xf>
    <xf numFmtId="176" fontId="0" fillId="0" borderId="18" xfId="52" applyNumberFormat="1" applyBorder="1" applyAlignment="1">
      <alignment wrapText="1"/>
      <protection/>
    </xf>
    <xf numFmtId="0" fontId="9" fillId="0" borderId="19" xfId="45" applyBorder="1" applyAlignment="1" applyProtection="1">
      <alignment wrapText="1"/>
      <protection/>
    </xf>
    <xf numFmtId="0" fontId="0" fillId="0" borderId="19" xfId="52" applyBorder="1" applyAlignment="1">
      <alignment wrapText="1"/>
      <protection/>
    </xf>
    <xf numFmtId="49" fontId="5" fillId="0" borderId="19" xfId="0" applyFont="1" applyBorder="1" applyAlignment="1" applyProtection="1">
      <alignment horizontal="center"/>
      <protection locked="0"/>
    </xf>
    <xf numFmtId="174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19" xfId="0" applyNumberFormat="1" applyFont="1" applyFill="1" applyBorder="1" applyAlignment="1" applyProtection="1">
      <alignment/>
      <protection locked="0"/>
    </xf>
    <xf numFmtId="175" fontId="18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52" applyBorder="1" applyAlignment="1">
      <alignment horizontal="center" wrapText="1"/>
      <protection/>
    </xf>
    <xf numFmtId="0" fontId="0" fillId="0" borderId="19" xfId="52" applyBorder="1" applyAlignment="1">
      <alignment horizontal="right" wrapText="1"/>
      <protection/>
    </xf>
    <xf numFmtId="0" fontId="0" fillId="0" borderId="20" xfId="52" applyBorder="1" applyAlignment="1">
      <alignment horizontal="left" wrapText="1"/>
      <protection/>
    </xf>
    <xf numFmtId="176" fontId="4" fillId="0" borderId="16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49" fontId="12" fillId="37" borderId="15" xfId="0" applyFont="1" applyFill="1" applyBorder="1" applyAlignment="1" applyProtection="1">
      <alignment horizontal="center" vertical="center" wrapText="1"/>
      <protection locked="0"/>
    </xf>
    <xf numFmtId="49" fontId="13" fillId="37" borderId="15" xfId="0" applyFont="1" applyFill="1" applyBorder="1" applyAlignment="1" applyProtection="1">
      <alignment horizontal="center" vertical="center" wrapText="1"/>
      <protection locked="0"/>
    </xf>
    <xf numFmtId="49" fontId="8" fillId="0" borderId="15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LISE~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-e-f.org/articles/cnrb/carte.php?lat=47.06&amp;lon=5.458&amp;mylat=43.77&amp;mylon=-0.54&amp;call=F5SN" TargetMode="External" /><Relationship Id="rId2" Type="http://schemas.openxmlformats.org/officeDocument/2006/relationships/hyperlink" Target="http://www.r-e-f.org/articles/cnrb/carte.php?lat=48.02&amp;lon=-2.20&amp;mylat=43.77&amp;mylon=-0.54&amp;call=F5ZEH" TargetMode="External" /><Relationship Id="rId3" Type="http://schemas.openxmlformats.org/officeDocument/2006/relationships/hyperlink" Target="http://www.r-e-f.org/articles/cnrb/carte.php?lat=44.47&amp;lon=4.708&amp;mylat=43.77&amp;mylon=-0.54&amp;call=F5ZUU" TargetMode="External" /><Relationship Id="rId4" Type="http://schemas.openxmlformats.org/officeDocument/2006/relationships/hyperlink" Target="http://www.r-e-f.org/articles/cnrb/carte.php?lat=43.47&amp;lon=1.541&amp;mylat=43.77&amp;mylon=-0.54&amp;call=F5ZWE" TargetMode="External" /><Relationship Id="rId5" Type="http://schemas.openxmlformats.org/officeDocument/2006/relationships/hyperlink" Target="http://www.r-e-f.org/articles/cnrb/carte.php?lat=50.47&amp;lon=2.958&amp;mylat=43.77&amp;mylon=-0.54&amp;call=F5ZVM" TargetMode="External" /><Relationship Id="rId6" Type="http://schemas.openxmlformats.org/officeDocument/2006/relationships/hyperlink" Target="http://www.r-e-f.org/articles/cnrb/carte.php?lat=-21.3&amp;lon=55.45&amp;mylat=43.77&amp;mylon=-0.54&amp;call=FR5SIX" TargetMode="External" /><Relationship Id="rId7" Type="http://schemas.openxmlformats.org/officeDocument/2006/relationships/hyperlink" Target="http://www.r-e-f.org/articles/cnrb/carte.php?lat=5.270&amp;lon=-53.2&amp;mylat=43.77&amp;mylon=-0.54&amp;call=FY7THF" TargetMode="External" /><Relationship Id="rId8" Type="http://schemas.openxmlformats.org/officeDocument/2006/relationships/hyperlink" Target="http://www.r-e-f.org/articles/cnrb/carte.php?lat=14.47&amp;lon=-60.8&amp;mylat=43.77&amp;mylon=-0.54&amp;call=FM1ZAC" TargetMode="External" /><Relationship Id="rId9" Type="http://schemas.openxmlformats.org/officeDocument/2006/relationships/hyperlink" Target="http://www.r-e-f.org/articles/cnrb/carte.php?lat=-22.1&amp;lon=166.5&amp;mylat=43.77&amp;mylon=-0.54&amp;call=FK8SIX" TargetMode="External" /><Relationship Id="rId10" Type="http://schemas.openxmlformats.org/officeDocument/2006/relationships/hyperlink" Target="http://www.r-e-f.org/articles/cnrb/carte.php?lat=43.10&amp;lon=6.041&amp;mylat=43.77&amp;mylon=-0.54&amp;call=F5ZHQ" TargetMode="External" /><Relationship Id="rId11" Type="http://schemas.openxmlformats.org/officeDocument/2006/relationships/hyperlink" Target="http://www.r-e-f.org/articles/cnrb/carte.php?lat=49.10&amp;lon=7.208&amp;mylat=43.77&amp;mylon=-0.54&amp;call=F1ZFE" TargetMode="External" /><Relationship Id="rId12" Type="http://schemas.openxmlformats.org/officeDocument/2006/relationships/hyperlink" Target="http://www.r-e-f.org/articles/cnrb/carte.php?lat=47.02&amp;lon=3.125&amp;mylat=43.77&amp;mylon=-0.54&amp;call=F8BHU" TargetMode="External" /><Relationship Id="rId13" Type="http://schemas.openxmlformats.org/officeDocument/2006/relationships/hyperlink" Target="http://www.r-e-f.org/articles/cnrb/carte.php?lat=46.68&amp;lon=0.208&amp;mylat=43.77&amp;mylon=-0.54&amp;call=FX4SIX" TargetMode="External" /><Relationship Id="rId14" Type="http://schemas.openxmlformats.org/officeDocument/2006/relationships/hyperlink" Target="http://www.r-e-f.org/articles/cnrb/carte.php?lat=50.47&amp;lon=2.958&amp;mylat=43.77&amp;mylon=-0.54&amp;call=F5ZHI" TargetMode="External" /><Relationship Id="rId15" Type="http://schemas.openxmlformats.org/officeDocument/2006/relationships/hyperlink" Target="http://www.r-e-f.org/articles/cnrb/carte.php?lat=45.52&amp;lon=-0.37&amp;mylat=43.77&amp;mylon=-0.54&amp;call=F1ZFB" TargetMode="External" /><Relationship Id="rId16" Type="http://schemas.openxmlformats.org/officeDocument/2006/relationships/hyperlink" Target="http://www.r-e-f.org/articles/cnrb/carte.php?lat=-21.2&amp;lon=55.37&amp;mylat=43.77&amp;mylon=-0.54&amp;call=FR5DN" TargetMode="External" /><Relationship Id="rId17" Type="http://schemas.openxmlformats.org/officeDocument/2006/relationships/hyperlink" Target="http://www.r-e-f.org/articles/cnrb/carte.php?lat=47.93&amp;lon=-3.12&amp;mylat=43.77&amp;mylon=-0.54&amp;call=F5ZRB" TargetMode="External" /><Relationship Id="rId18" Type="http://schemas.openxmlformats.org/officeDocument/2006/relationships/hyperlink" Target="http://www.r-e-f.org/articles/cnrb/carte.php?lat=48.77&amp;lon=-3.45&amp;mylat=43.77&amp;mylon=-0.54&amp;call=F5ZSF" TargetMode="External" /><Relationship Id="rId19" Type="http://schemas.openxmlformats.org/officeDocument/2006/relationships/hyperlink" Target="http://www.r-e-f.org/articles/cnrb/carte.php?lat=43.47&amp;lon=6.958&amp;mylat=43.77&amp;mylon=-0.54&amp;call=F5ZXT" TargetMode="External" /><Relationship Id="rId20" Type="http://schemas.openxmlformats.org/officeDocument/2006/relationships/hyperlink" Target="http://www.r-e-f.org/articles/cnrb/carte.php?lat=50.68&amp;lon=2.375&amp;mylat=43.77&amp;mylon=-0.54&amp;call=F5ZAM" TargetMode="External" /><Relationship Id="rId21" Type="http://schemas.openxmlformats.org/officeDocument/2006/relationships/hyperlink" Target="http://www.r-e-f.org/articles/cnrb/carte.php?lat=48.77&amp;lon=2.041&amp;mylat=43.77&amp;mylon=-0.54&amp;call=F1ZXK" TargetMode="External" /><Relationship Id="rId22" Type="http://schemas.openxmlformats.org/officeDocument/2006/relationships/hyperlink" Target="http://www.r-e-f.org/articles/cnrb/carte.php?lat=44.06&amp;lon=4.541&amp;mylat=43.77&amp;mylon=-0.54&amp;call=F5ZVJ" TargetMode="External" /><Relationship Id="rId23" Type="http://schemas.openxmlformats.org/officeDocument/2006/relationships/hyperlink" Target="http://www.r-e-f.org/articles/cnrb/carte.php?lat=48.60&amp;lon=6.208&amp;mylat=43.77&amp;mylon=-0.54&amp;call=F5ZXV" TargetMode="External" /><Relationship Id="rId24" Type="http://schemas.openxmlformats.org/officeDocument/2006/relationships/hyperlink" Target="http://www.r-e-f.org/articles/cnrb/carte.php?lat=45.18&amp;lon=1.791&amp;mylat=43.77&amp;mylon=-0.54&amp;call=F1ZAT" TargetMode="External" /><Relationship Id="rId25" Type="http://schemas.openxmlformats.org/officeDocument/2006/relationships/hyperlink" Target="http://www.r-e-f.org/articles/cnrb/carte.php?lat=42.97&amp;lon=-0.79&amp;mylat=43.77&amp;mylon=-0.54&amp;call=F1ZDU" TargetMode="External" /><Relationship Id="rId26" Type="http://schemas.openxmlformats.org/officeDocument/2006/relationships/hyperlink" Target="http://www.r-e-f.org/articles/cnrb/carte.php?lat=47.18&amp;lon=6.375&amp;mylat=43.77&amp;mylon=-0.54&amp;call=F1ZAW" TargetMode="External" /><Relationship Id="rId27" Type="http://schemas.openxmlformats.org/officeDocument/2006/relationships/hyperlink" Target="http://www.r-e-f.org/articles/cnrb/carte.php?lat=42.47&amp;lon=2.958&amp;mylat=43.77&amp;mylon=-0.54&amp;call=F5ZAL" TargetMode="External" /><Relationship Id="rId28" Type="http://schemas.openxmlformats.org/officeDocument/2006/relationships/hyperlink" Target="http://www.r-e-f.org/articles/cnrb/carte.php?lat=48.93&amp;lon=2.125&amp;mylat=43.77&amp;mylon=-0.54&amp;call=F1ZEZ" TargetMode="External" /><Relationship Id="rId29" Type="http://schemas.openxmlformats.org/officeDocument/2006/relationships/hyperlink" Target="http://www.r-e-f.org/articles/cnrb/carte.php?lat=41.77&amp;lon=8.791&amp;mylat=43.77&amp;mylon=-0.54&amp;call=TK5ZMK" TargetMode="External" /><Relationship Id="rId30" Type="http://schemas.openxmlformats.org/officeDocument/2006/relationships/hyperlink" Target="http://www.r-e-f.org/articles/cnrb/carte.php?lat=45.39&amp;lon=5.125&amp;mylat=43.77&amp;mylon=-0.54&amp;call=F6ABJ" TargetMode="External" /><Relationship Id="rId31" Type="http://schemas.openxmlformats.org/officeDocument/2006/relationships/hyperlink" Target="http://www.r-e-f.org/articles/cnrb/carte.php?lat=48.22&amp;lon=2.875&amp;mylat=43.77&amp;mylon=-0.54&amp;call=F5ZBU" TargetMode="External" /><Relationship Id="rId32" Type="http://schemas.openxmlformats.org/officeDocument/2006/relationships/hyperlink" Target="http://www.r-e-f.org/articles/cnrb/carte.php?lat=43.14&amp;lon=6.125&amp;mylat=43.77&amp;mylon=-0.54&amp;call=F5ZZI" TargetMode="External" /><Relationship Id="rId33" Type="http://schemas.openxmlformats.org/officeDocument/2006/relationships/hyperlink" Target="http://www.r-e-f.org/articles/cnrb/carte.php?lat=47.93&amp;lon=-3.12&amp;mylat=43.77&amp;mylon=-0.54&amp;call=F5ZPH" TargetMode="External" /><Relationship Id="rId34" Type="http://schemas.openxmlformats.org/officeDocument/2006/relationships/hyperlink" Target="http://www.r-e-f.org/articles/cnrb/carte.php?lat=44.06&amp;lon=2.375&amp;mylat=43.77&amp;mylon=-0.54&amp;call=F5ZTX" TargetMode="External" /><Relationship Id="rId35" Type="http://schemas.openxmlformats.org/officeDocument/2006/relationships/hyperlink" Target="http://www.r-e-f.org/articles/cnrb/carte.php?lat=45.97&amp;lon=-0.79&amp;mylat=43.77&amp;mylon=-0.54&amp;call=F1ZQT" TargetMode="External" /><Relationship Id="rId36" Type="http://schemas.openxmlformats.org/officeDocument/2006/relationships/hyperlink" Target="http://www.r-e-f.org/articles/cnrb/carte.php?lat=42.47&amp;lon=2.125&amp;mylat=43.77&amp;mylon=-0.54&amp;call=F5ZAS" TargetMode="External" /><Relationship Id="rId37" Type="http://schemas.openxmlformats.org/officeDocument/2006/relationships/hyperlink" Target="http://www.r-e-f.org/articles/cnrb/carte.php?lat=46.31&amp;lon=0.708&amp;mylat=43.77&amp;mylon=-0.54&amp;call=F5ZAA" TargetMode="External" /><Relationship Id="rId38" Type="http://schemas.openxmlformats.org/officeDocument/2006/relationships/hyperlink" Target="http://www.r-e-f.org/articles/cnrb/carte.php?lat=44.97&amp;lon=5.875&amp;mylat=43.77&amp;mylon=-0.54&amp;call=F1ZTV" TargetMode="External" /><Relationship Id="rId39" Type="http://schemas.openxmlformats.org/officeDocument/2006/relationships/hyperlink" Target="http://www.r-e-f.org/articles/cnrb/carte.php?lat=48.60&amp;lon=6.208&amp;mylat=43.77&amp;mylon=-0.54&amp;call=F5ZZY" TargetMode="External" /><Relationship Id="rId40" Type="http://schemas.openxmlformats.org/officeDocument/2006/relationships/hyperlink" Target="http://www.r-e-f.org/articles/cnrb/carte.php?lat=50.31&amp;lon=3.708&amp;mylat=43.77&amp;mylon=-0.54&amp;call=F5ZHG" TargetMode="External" /><Relationship Id="rId41" Type="http://schemas.openxmlformats.org/officeDocument/2006/relationships/hyperlink" Target="http://www.r-e-f.org/articles/cnrb/carte.php?lat=43.89&amp;lon=3.625&amp;mylat=43.77&amp;mylon=-0.54&amp;call=F1ZBY" TargetMode="External" /><Relationship Id="rId42" Type="http://schemas.openxmlformats.org/officeDocument/2006/relationships/hyperlink" Target="http://www.r-e-f.org/articles/cnrb/carte.php?lat=48.39&amp;lon=7.291&amp;mylat=43.77&amp;mylon=-0.54&amp;call=F5ZBS" TargetMode="External" /><Relationship Id="rId43" Type="http://schemas.openxmlformats.org/officeDocument/2006/relationships/hyperlink" Target="http://www.r-e-f.org/articles/cnrb/carte.php?lat=47.97&amp;lon=7.125&amp;mylat=43.77&amp;mylon=-0.54&amp;call=F1ZBI" TargetMode="External" /><Relationship Id="rId44" Type="http://schemas.openxmlformats.org/officeDocument/2006/relationships/hyperlink" Target="http://www.r-e-f.org/articles/cnrb/carte.php?lat=45.60&amp;lon=-0.20&amp;mylat=43.77&amp;mylon=-0.54&amp;call=F1ZTF" TargetMode="External" /><Relationship Id="rId45" Type="http://schemas.openxmlformats.org/officeDocument/2006/relationships/hyperlink" Target="http://www.r-e-f.org/articles/cnrb/carte.php?lat=45.14&amp;lon=5.875&amp;mylat=43.77&amp;mylon=-0.54&amp;call=F5ZRS" TargetMode="External" /><Relationship Id="rId46" Type="http://schemas.openxmlformats.org/officeDocument/2006/relationships/hyperlink" Target="http://www.r-e-f.org/articles/cnrb/carte.php?lat=48.56&amp;lon=3.041&amp;mylat=43.77&amp;mylon=-0.54&amp;call=F5ZBM" TargetMode="External" /><Relationship Id="rId47" Type="http://schemas.openxmlformats.org/officeDocument/2006/relationships/hyperlink" Target="http://www.r-e-f.org/articles/cnrb/carte.php?lat=48.64&amp;lon=6.125&amp;mylat=43.77&amp;mylon=-0.54&amp;call=F1ZBK" TargetMode="External" /><Relationship Id="rId48" Type="http://schemas.openxmlformats.org/officeDocument/2006/relationships/hyperlink" Target="http://www.r-e-f.org/articles/cnrb/carte.php?lat=43.52&amp;lon=5.041&amp;mylat=43.77&amp;mylon=-0.54&amp;call=F1ZAK" TargetMode="External" /><Relationship Id="rId49" Type="http://schemas.openxmlformats.org/officeDocument/2006/relationships/hyperlink" Target="http://www.r-e-f.org/articles/cnrb/carte.php?lat=47.97&amp;lon=0.208&amp;mylat=43.77&amp;mylon=-0.54&amp;call=F1ZMT" TargetMode="External" /><Relationship Id="rId50" Type="http://schemas.openxmlformats.org/officeDocument/2006/relationships/hyperlink" Target="http://www.r-e-f.org/articles/cnrb/carte.php?lat=46.27&amp;lon=0.791&amp;mylat=43.77&amp;mylon=-0.54&amp;call=F1ZBC" TargetMode="External" /><Relationship Id="rId51" Type="http://schemas.openxmlformats.org/officeDocument/2006/relationships/hyperlink" Target="http://www.r-e-f.org/articles/cnrb/carte.php?lat=42.47&amp;lon=2.958&amp;mylat=43.77&amp;mylon=-0.54&amp;call=F5ZAN" TargetMode="External" /><Relationship Id="rId52" Type="http://schemas.openxmlformats.org/officeDocument/2006/relationships/hyperlink" Target="http://www.r-e-f.org/articles/cnrb/carte.php?lat=41.77&amp;lon=8.791&amp;mylat=43.77&amp;mylon=-0.54&amp;call=TK5ZMV" TargetMode="External" /><Relationship Id="rId53" Type="http://schemas.openxmlformats.org/officeDocument/2006/relationships/hyperlink" Target="http://www.r-e-f.org/articles/cnrb/carte.php?lat=44.81&amp;lon=-0.62&amp;mylat=43.77&amp;mylon=-0.54&amp;call=F5ZBT" TargetMode="External" /><Relationship Id="rId54" Type="http://schemas.openxmlformats.org/officeDocument/2006/relationships/hyperlink" Target="http://www.r-e-f.org/articles/cnrb/carte.php?lat=47.81&amp;lon=-2.70&amp;mylat=43.77&amp;mylon=-0.54&amp;call=F5ZCS" TargetMode="External" /><Relationship Id="rId55" Type="http://schemas.openxmlformats.org/officeDocument/2006/relationships/hyperlink" Target="http://www.r-e-f.org/articles/cnrb/carte.php?lat=43.18&amp;lon=5.958&amp;mylat=43.77&amp;mylon=-0.54&amp;call=F5ZWX" TargetMode="External" /><Relationship Id="rId56" Type="http://schemas.openxmlformats.org/officeDocument/2006/relationships/hyperlink" Target="http://www.r-e-f.org/articles/cnrb/carte.php?lat=45.60&amp;lon=-0.20&amp;mylat=43.77&amp;mylon=-0.54&amp;call=F1ZQU" TargetMode="External" /><Relationship Id="rId57" Type="http://schemas.openxmlformats.org/officeDocument/2006/relationships/hyperlink" Target="http://www.r-e-f.org/articles/cnrb/carte.php?lat=42.47&amp;lon=2.125&amp;mylat=43.77&amp;mylon=-0.54&amp;call=F5ZAC" TargetMode="External" /><Relationship Id="rId58" Type="http://schemas.openxmlformats.org/officeDocument/2006/relationships/hyperlink" Target="http://www.r-e-f.org/articles/cnrb/carte.php?lat=43.89&amp;lon=0.875&amp;mylat=43.77&amp;mylon=-0.54&amp;call=F1ZYY" TargetMode="External" /><Relationship Id="rId59" Type="http://schemas.openxmlformats.org/officeDocument/2006/relationships/hyperlink" Target="http://www.r-e-f.org/articles/cnrb/carte.php?lat=47.89&amp;lon=1.875&amp;mylat=43.77&amp;mylon=-0.54&amp;call=F1ZUM" TargetMode="External" /><Relationship Id="rId60" Type="http://schemas.openxmlformats.org/officeDocument/2006/relationships/hyperlink" Target="http://www.r-e-f.org/articles/cnrb/carte.php?lat=43.39&amp;lon=-1.45&amp;mylat=43.77&amp;mylon=-0.54&amp;call=F5ZVY" TargetMode="External" /><Relationship Id="rId61" Type="http://schemas.openxmlformats.org/officeDocument/2006/relationships/hyperlink" Target="http://www.r-e-f.org/articles/cnrb/carte.php?lat=48.18&amp;lon=-0.12&amp;mylat=43.77&amp;mylon=-0.54&amp;call=F1ZRI" TargetMode="External" /><Relationship Id="rId62" Type="http://schemas.openxmlformats.org/officeDocument/2006/relationships/hyperlink" Target="http://www.r-e-f.org/articles/cnrb/carte.php?lat=46.27&amp;lon=0.791&amp;mylat=43.77&amp;mylon=-0.54&amp;call=F5ZMF" TargetMode="External" /><Relationship Id="rId63" Type="http://schemas.openxmlformats.org/officeDocument/2006/relationships/hyperlink" Target="http://www.r-e-f.org/articles/cnrb/carte.php?lat=49.43&amp;lon=2.458&amp;mylat=43.77&amp;mylon=-0.54&amp;call=F6DWG" TargetMode="External" /><Relationship Id="rId64" Type="http://schemas.openxmlformats.org/officeDocument/2006/relationships/hyperlink" Target="http://www.r-e-f.org/articles/cnrb/carte.php?lat=48.77&amp;lon=1.958&amp;mylat=43.77&amp;mylon=-0.54&amp;call=F1ZCC" TargetMode="External" /><Relationship Id="rId65" Type="http://schemas.openxmlformats.org/officeDocument/2006/relationships/hyperlink" Target="http://www.r-e-f.org/articles/cnrb/carte.php?lat=48.60&amp;lon=-4.54&amp;mylat=43.77&amp;mylon=-0.54&amp;call=F5ZIJ" TargetMode="External" /><Relationship Id="rId66" Type="http://schemas.openxmlformats.org/officeDocument/2006/relationships/hyperlink" Target="http://www.r-e-f.org/articles/cnrb/carte.php?lat=44.81&amp;lon=-0.62&amp;mylat=43.77&amp;mylon=-0.54&amp;call=F5ZEN" TargetMode="External" /><Relationship Id="rId67" Type="http://schemas.openxmlformats.org/officeDocument/2006/relationships/hyperlink" Target="http://www.r-e-f.org/articles/cnrb/carte.php?lat=44.97&amp;lon=3.541&amp;mylat=43.77&amp;mylon=-0.54&amp;call=F5ZIK" TargetMode="External" /><Relationship Id="rId68" Type="http://schemas.openxmlformats.org/officeDocument/2006/relationships/hyperlink" Target="http://www.r-e-f.org/articles/cnrb/carte.php?lat=43.18&amp;lon=5.958&amp;mylat=43.77&amp;mylon=-0.54&amp;call=F5ZHX" TargetMode="External" /><Relationship Id="rId69" Type="http://schemas.openxmlformats.org/officeDocument/2006/relationships/hyperlink" Target="http://www.r-e-f.org/articles/cnrb/carte.php?lat=48.47&amp;lon=-3.37&amp;mylat=43.77&amp;mylon=-0.54&amp;call=F1ZAO" TargetMode="External" /><Relationship Id="rId70" Type="http://schemas.openxmlformats.org/officeDocument/2006/relationships/hyperlink" Target="http://www.r-e-f.org/articles/cnrb/carte.php?lat=48.60&amp;lon=2.875&amp;mylat=43.77&amp;mylon=-0.54&amp;call=F5ZBE" TargetMode="External" /><Relationship Id="rId71" Type="http://schemas.openxmlformats.org/officeDocument/2006/relationships/hyperlink" Target="http://www.r-e-f.org/articles/cnrb/carte.php?lat=47.89&amp;lon=1.875&amp;mylat=43.77&amp;mylon=-0.54&amp;call=F1ZBD" TargetMode="External" /><Relationship Id="rId72" Type="http://schemas.openxmlformats.org/officeDocument/2006/relationships/hyperlink" Target="http://www.r-e-f.org/articles/cnrb/carte.php?lat=42.47&amp;lon=2.958&amp;mylat=43.77&amp;mylon=-0.54&amp;call=F5ZUO" TargetMode="External" /><Relationship Id="rId73" Type="http://schemas.openxmlformats.org/officeDocument/2006/relationships/hyperlink" Target="http://www.r-e-f.org/articles/cnrb/carte.php?lat=43.18&amp;lon=5.958&amp;mylat=43.77&amp;mylon=-0.54&amp;call=F5ZWY" TargetMode="External" /><Relationship Id="rId74" Type="http://schemas.openxmlformats.org/officeDocument/2006/relationships/hyperlink" Target="http://www.r-e-f.org/articles/cnrb/carte.php?lat=43.39&amp;lon=-1.45&amp;mylat=43.77&amp;mylon=-0.54&amp;call=F5ZIE" TargetMode="External" /><Relationship Id="rId75" Type="http://schemas.openxmlformats.org/officeDocument/2006/relationships/hyperlink" Target="http://www.r-e-f.org/articles/cnrb/carte.php?lat=49.43&amp;lon=2.458&amp;mylat=43.77&amp;mylon=-0.54&amp;call=F6DWG" TargetMode="External" /><Relationship Id="rId76" Type="http://schemas.openxmlformats.org/officeDocument/2006/relationships/hyperlink" Target="http://www.r-e-f.org/articles/cnrb/carte.php?lat=44.06&amp;lon=2.375&amp;mylat=43.77&amp;mylon=-0.54&amp;call=F1ZWJ" TargetMode="External" /><Relationship Id="rId77" Type="http://schemas.openxmlformats.org/officeDocument/2006/relationships/hyperlink" Target="http://www.r-e-f.org/articles/cnrb/carte.php?lat=44.81&amp;lon=-0.62&amp;mylat=43.77&amp;mylon=-0.54&amp;call=F5ZPR" TargetMode="External" /><Relationship Id="rId78" Type="http://schemas.openxmlformats.org/officeDocument/2006/relationships/hyperlink" Target="http://www.r-e-f.org/articles/cnrb/carte.php?lat=44.97&amp;lon=3.541&amp;mylat=43.77&amp;mylon=-0.54&amp;call=F5ZKD" TargetMode="External" /><Relationship Id="rId79" Type="http://schemas.openxmlformats.org/officeDocument/2006/relationships/hyperlink" Target="http://www.r-e-f.org/articles/cnrb/carte.php?lat=47.47&amp;lon=-0.54&amp;mylat=43.77&amp;mylon=-0.54&amp;call=F5ZYK" TargetMode="External" /><Relationship Id="rId80" Type="http://schemas.openxmlformats.org/officeDocument/2006/relationships/hyperlink" Target="http://www.r-e-f.org/articles/cnrb/carte.php?lat=48.60&amp;lon=2.875&amp;mylat=43.77&amp;mylon=-0.54&amp;call=F5ZBB" TargetMode="External" /><Relationship Id="rId81" Type="http://schemas.openxmlformats.org/officeDocument/2006/relationships/hyperlink" Target="http://www.r-e-f.org/articles/cnrb/carte.php?lat=48.47&amp;lon=-3.37&amp;mylat=43.77&amp;mylon=-0.54&amp;call=F1ZAP" TargetMode="External" /><Relationship Id="rId82" Type="http://schemas.openxmlformats.org/officeDocument/2006/relationships/hyperlink" Target="http://www.r-e-f.org/articles/cnrb/carte.php?lat=44.81&amp;lon=-0.62&amp;mylat=43.77&amp;mylon=-0.54&amp;call=F5ZPS" TargetMode="External" /><Relationship Id="rId83" Type="http://schemas.openxmlformats.org/officeDocument/2006/relationships/hyperlink" Target="http://www.r-e-f.org/articles/cnrb/carte.php?lat=44.81&amp;lon=-0.62&amp;mylat=43.77&amp;mylon=-0.54&amp;call=F5ZEP" TargetMode="External" /><Relationship Id="rId84" Type="http://schemas.openxmlformats.org/officeDocument/2006/relationships/hyperlink" Target="http://www.r-e-f.org/articles/cnrb/carte.php?lat=44.10&amp;lon=5.791&amp;mylat=43.77&amp;mylon=-0.54&amp;call=F1ZIR" TargetMode="External" /><Relationship Id="rId85" Type="http://schemas.openxmlformats.org/officeDocument/2006/relationships/hyperlink" Target="http://www.r-e-f.org/articles/cnrb/carte.php?lat=44.97&amp;lon=3.541&amp;mylat=43.77&amp;mylon=-0.54&amp;call=F5ZFS" TargetMode="External" /><Relationship Id="rId86" Type="http://schemas.openxmlformats.org/officeDocument/2006/relationships/hyperlink" Target="http://www.r-e-f.org/articles/cnrb/carte.php?lat=47.22&amp;lon=4.791&amp;mylat=43.77&amp;mylon=-0.54&amp;call=F1ZAU" TargetMode="External" /><Relationship Id="rId87" Type="http://schemas.openxmlformats.org/officeDocument/2006/relationships/hyperlink" Target="http://www.r-e-f.org/articles/cnrb/carte.php?lat=49.43&amp;lon=2.458&amp;mylat=43.77&amp;mylon=-0.54&amp;call=F5ZTR" TargetMode="External" /><Relationship Id="rId88" Type="http://schemas.openxmlformats.org/officeDocument/2006/relationships/hyperlink" Target="http://www.r-e-f.org/articles/cnrb/carte.php?lat=47.89&amp;lon=1.875&amp;mylat=43.77&amp;mylon=-0.54&amp;call=F1ZAI" TargetMode="External" /><Relationship Id="rId89" Type="http://schemas.openxmlformats.org/officeDocument/2006/relationships/hyperlink" Target="http://www.r-e-f.org/articles/cnrb/carte.php?lat=43.68&amp;lon=6.875&amp;mylat=43.77&amp;mylon=-0.54&amp;call=F1ZCL" TargetMode="External" /><Relationship Id="rId90" Type="http://schemas.openxmlformats.org/officeDocument/2006/relationships/hyperlink" Target="http://www.r-e-f.org/articles/cnrb/carte.php?lat=42.47&amp;lon=2.958&amp;mylat=43.77&amp;mylon=-0.54&amp;call=F5ZAE" TargetMode="External" /><Relationship Id="rId91" Type="http://schemas.openxmlformats.org/officeDocument/2006/relationships/hyperlink" Target="http://www.r-e-f.org/articles/cnrb/carte.php?lat=48.10&amp;lon=5.625&amp;mylat=43.77&amp;mylon=-0.54&amp;call=F5ZFD" TargetMode="External" /><Relationship Id="rId92" Type="http://schemas.openxmlformats.org/officeDocument/2006/relationships/hyperlink" Target="http://www.r-e-f.org/articles/cnrb/carte.php?lat=43.39&amp;lon=-1.45&amp;mylat=43.77&amp;mylon=-0.54&amp;call=F5ZIF" TargetMode="External" /><Relationship Id="rId93" Type="http://schemas.openxmlformats.org/officeDocument/2006/relationships/hyperlink" Target="http://www.r-e-f.org/articles/cnrb/carte.php?lat=46.14&amp;lon=1.875&amp;mylat=43.77&amp;mylon=-0.54&amp;call=F5ZBA" TargetMode="External" /><Relationship Id="rId94" Type="http://schemas.openxmlformats.org/officeDocument/2006/relationships/hyperlink" Target="http://www.r-e-f.org/articles/cnrb/carte.php?lat=48.77&amp;lon=1.958&amp;mylat=43.77&amp;mylon=-0.54&amp;call=F1ZCB" TargetMode="External" /><Relationship Id="rId95" Type="http://schemas.openxmlformats.org/officeDocument/2006/relationships/hyperlink" Target="http://www.r-e-f.org/articles/cnrb/carte.php?lat=45.18&amp;lon=1.791&amp;mylat=43.77&amp;mylon=-0.54&amp;call=F5ZWM" TargetMode="External" /><Relationship Id="rId96" Type="http://schemas.openxmlformats.org/officeDocument/2006/relationships/hyperlink" Target="http://www.r-e-f.org/articles/cnrb/carte.php?lat=45.85&amp;lon=6.458&amp;mylat=43.77&amp;mylon=-0.54&amp;call=F1URI" TargetMode="External" /><Relationship Id="rId97" Type="http://schemas.openxmlformats.org/officeDocument/2006/relationships/hyperlink" Target="http://www.r-e-f.org/articles/cnrb/carte.php?lat=48.60&amp;lon=-4.54&amp;mylat=43.77&amp;mylon=-0.54&amp;call=F5ZII" TargetMode="External" /><Relationship Id="rId98" Type="http://schemas.openxmlformats.org/officeDocument/2006/relationships/hyperlink" Target="http://www.r-e-f.org/articles/cnrb/carte.php?lat=47.43&amp;lon=0.708&amp;mylat=43.77&amp;mylon=-0.54&amp;call=F5ZGV" TargetMode="External" /><Relationship Id="rId99" Type="http://schemas.openxmlformats.org/officeDocument/2006/relationships/hyperlink" Target="http://www.r-e-f.org/articles/cnrb/carte.php?lat=44.06&amp;lon=2.375&amp;mylat=43.77&amp;mylon=-0.54&amp;call=F5ZTT" TargetMode="External" /><Relationship Id="rId100" Type="http://schemas.openxmlformats.org/officeDocument/2006/relationships/hyperlink" Target="http://www.r-e-f.org/articles/cnrb/carte.php?lat=49.14&amp;lon=6.875&amp;mylat=43.77&amp;mylon=-0.54&amp;call=F1ZXJ" TargetMode="External" /><Relationship Id="rId101" Type="http://schemas.openxmlformats.org/officeDocument/2006/relationships/hyperlink" Target="http://www.r-e-f.org/articles/cnrb/carte.php?lat=46.14&amp;lon=3.541&amp;mylat=43.77&amp;mylon=-0.54&amp;call=F5ZLF" TargetMode="External" /><Relationship Id="rId102" Type="http://schemas.openxmlformats.org/officeDocument/2006/relationships/hyperlink" Target="http://www.r-e-f.org/articles/cnrb/carte.php?lat=43.18&amp;lon=5.958&amp;mylat=43.77&amp;mylon=-0.54&amp;call=F5ZWZ" TargetMode="External" /><Relationship Id="rId103" Type="http://schemas.openxmlformats.org/officeDocument/2006/relationships/hyperlink" Target="http://www.r-e-f.org/articles/cnrb/carte.php?lat=49.43&amp;lon=2.458&amp;mylat=43.77&amp;mylon=-0.54&amp;call=F5ZTS" TargetMode="External" /><Relationship Id="rId104" Type="http://schemas.openxmlformats.org/officeDocument/2006/relationships/hyperlink" Target="http://www.r-e-f.org/articles/cnrb/carte.php?lat=44.81&amp;lon=-0.62&amp;mylat=43.77&amp;mylon=-0.54&amp;call=F5ZEG" TargetMode="External" /><Relationship Id="rId105" Type="http://schemas.openxmlformats.org/officeDocument/2006/relationships/hyperlink" Target="http://www.r-e-f.org/articles/cnrb/carte.php?lat=48.47&amp;lon=-3.37&amp;mylat=43.77&amp;mylon=-0.54&amp;call=F1ZAQ" TargetMode="External" /><Relationship Id="rId106" Type="http://schemas.openxmlformats.org/officeDocument/2006/relationships/hyperlink" Target="http://www.r-e-f.org/articles/cnrb/carte.php?lat=44.06&amp;lon=2.375&amp;mylat=43.77&amp;mylon=-0.54&amp;call=F5ZYA" TargetMode="External" /><Relationship Id="rId107" Type="http://schemas.openxmlformats.org/officeDocument/2006/relationships/hyperlink" Target="http://www.r-e-f.org/articles/cnrb/carte.php?lat=48.77&amp;lon=2.208&amp;mylat=43.77&amp;mylon=-0.54&amp;call=F6DKW" TargetMode="External" /><Relationship Id="rId108" Type="http://schemas.openxmlformats.org/officeDocument/2006/relationships/hyperlink" Target="http://www.r-e-f.org/articles/cnrb/carte.php?lat=47.89&amp;lon=1.875&amp;mylat=43.77&amp;mylon=-0.54&amp;call=F1ZPE" TargetMode="External" /><Relationship Id="rId109" Type="http://schemas.openxmlformats.org/officeDocument/2006/relationships/hyperlink" Target="http://www.r-e-f.org/articles/cnrb/carte.php?lat=42.93&amp;lon=1.625&amp;mylat=43.77&amp;mylon=-0.54&amp;call=F1ZSE" TargetMode="External" /><Relationship Id="rId110" Type="http://schemas.openxmlformats.org/officeDocument/2006/relationships/hyperlink" Target="http://www.r-e-f.org/articles/cnrb/carte.php?lat=43.18&amp;lon=5.958&amp;mylat=43.77&amp;mylon=-0.54&amp;call=F5ZGO" TargetMode="External" /><Relationship Id="rId111" Type="http://schemas.openxmlformats.org/officeDocument/2006/relationships/hyperlink" Target="http://www.r-e-f.org/articles/cnrb/carte.php?lat=43.68&amp;lon=6.875&amp;mylat=43.77&amp;mylon=-0.54&amp;call=F5ZKV" TargetMode="External" /><Relationship Id="rId112" Type="http://schemas.openxmlformats.org/officeDocument/2006/relationships/hyperlink" Target="http://www.r-e-f.org/articles/cnrb/carte.php?lat=44.81&amp;lon=-0.62&amp;mylat=43.77&amp;mylon=-0.54&amp;call=F5ZEF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PageLayoutView="0" workbookViewId="0" topLeftCell="A19">
      <selection activeCell="G3" sqref="G3"/>
    </sheetView>
  </sheetViews>
  <sheetFormatPr defaultColWidth="11.421875" defaultRowHeight="12.75"/>
  <cols>
    <col min="1" max="1" width="13.57421875" style="12" customWidth="1"/>
    <col min="2" max="2" width="11.140625" style="85" customWidth="1"/>
    <col min="3" max="3" width="11.28125" style="31" customWidth="1"/>
    <col min="4" max="4" width="13.8515625" style="31" customWidth="1"/>
    <col min="5" max="5" width="4.7109375" style="32" customWidth="1"/>
    <col min="6" max="7" width="8.140625" style="31" customWidth="1"/>
    <col min="8" max="13" width="8.140625" style="31" hidden="1" customWidth="1"/>
    <col min="14" max="14" width="8.140625" style="31" customWidth="1"/>
    <col min="15" max="15" width="6.00390625" style="32" customWidth="1"/>
    <col min="16" max="16" width="10.421875" style="31" customWidth="1"/>
    <col min="17" max="17" width="13.57421875" style="32" customWidth="1"/>
    <col min="18" max="18" width="10.00390625" style="32" customWidth="1"/>
    <col min="19" max="19" width="14.00390625" style="32" customWidth="1"/>
    <col min="20" max="20" width="9.7109375" style="30" customWidth="1"/>
    <col min="21" max="16384" width="11.421875" style="15" customWidth="1"/>
  </cols>
  <sheetData>
    <row r="1" spans="2:23" ht="50.25" customHeight="1" thickBot="1">
      <c r="B1" s="86" t="s">
        <v>333</v>
      </c>
      <c r="C1" s="87"/>
      <c r="D1" s="13" t="s">
        <v>447</v>
      </c>
      <c r="E1" s="88" t="s">
        <v>444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4"/>
      <c r="V1" s="14"/>
      <c r="W1" s="14"/>
    </row>
    <row r="2" spans="1:20" ht="23.25" customHeight="1" thickBot="1">
      <c r="A2" s="2" t="s">
        <v>336</v>
      </c>
      <c r="B2" s="83" t="s">
        <v>0</v>
      </c>
      <c r="C2" s="36" t="s">
        <v>446</v>
      </c>
      <c r="D2" s="36" t="s">
        <v>1</v>
      </c>
      <c r="E2" s="36" t="s">
        <v>2</v>
      </c>
      <c r="F2" s="36" t="s">
        <v>3</v>
      </c>
      <c r="G2" s="16" t="s">
        <v>334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6" t="s">
        <v>335</v>
      </c>
      <c r="O2" s="36" t="s">
        <v>4</v>
      </c>
      <c r="P2" s="36" t="s">
        <v>230</v>
      </c>
      <c r="Q2" s="36" t="s">
        <v>5</v>
      </c>
      <c r="R2" s="36" t="s">
        <v>6</v>
      </c>
      <c r="S2" s="36" t="s">
        <v>7</v>
      </c>
      <c r="T2" s="39" t="s">
        <v>8</v>
      </c>
    </row>
    <row r="3" spans="1:20" ht="12.75">
      <c r="A3" s="37" t="str">
        <f>D1</f>
        <v>jn19cx</v>
      </c>
      <c r="B3" s="40">
        <v>28.224</v>
      </c>
      <c r="C3" s="41" t="s">
        <v>274</v>
      </c>
      <c r="D3" s="17" t="s">
        <v>275</v>
      </c>
      <c r="E3" s="17" t="s">
        <v>276</v>
      </c>
      <c r="F3" s="42" t="s">
        <v>277</v>
      </c>
      <c r="G3" s="3">
        <f>IF(F3="","",SUM(180/PI())*111.3*ACOS(SIN(I3*PI()/180)*SIN(K3*PI()/180)+COS(I3*PI()/180)*COS(K3*PI()/180)*COS(L3*PI()/180-J3*PI()/180)))</f>
        <v>403.3795242981883</v>
      </c>
      <c r="H3" s="4">
        <f>PRODUCT(G3:G3)</f>
        <v>403.3795242981883</v>
      </c>
      <c r="I3" s="4">
        <f>IF(F3="","",SUM(-90+1/48+(CODE(UPPER(MID(A3,2,1)))-65)*10+MID(A3,4,1)*1+(CODE(UPPER(MID(A3,6,1)))-65)/24))</f>
        <v>49.979166666666664</v>
      </c>
      <c r="J3" s="4">
        <f>IF(F3="","",SUM(180-1/24-(CODE(UPPER(MID(A3,1,1)))-65)*20-MID(A3,3,1)*2-(CODE(UPPER(MID(A3,5,1)))-65)/12))</f>
        <v>-2.2083333333333237</v>
      </c>
      <c r="K3" s="4">
        <f>IF(F3="","",SUM(-90+1/48+(CODE(UPPER(MID(F3,2,1)))-65)*10+MID(F3,4,1)*1+(CODE(UPPER(MID(F3,6,1)))-65)/24))</f>
        <v>47.06249999999999</v>
      </c>
      <c r="L3" s="4">
        <f>IF(F3="","",SUM(180-1/24-(CODE(UPPER(MID(F3,1,1)))-65)*20-MID(F3,3,1)*2-(CODE(UPPER(MID(F3,5,1)))-65)/12))</f>
        <v>-5.458333333333324</v>
      </c>
      <c r="M3" s="4">
        <f>(SIN(K3*PI()/180)-COS(G3/6377.02)*SIN(I3*PI()/180))/(SIN(G3/6377.02)*COS(I3*PI()/180))</f>
        <v>-0.7916794681465796</v>
      </c>
      <c r="N3" s="5">
        <f>IF(L3&gt;J3,360-ACOS(M3)*180/PI(),ACOS(M3)*180/PI())</f>
        <v>142.34273854508336</v>
      </c>
      <c r="O3" s="43">
        <v>220</v>
      </c>
      <c r="P3" s="44">
        <v>5</v>
      </c>
      <c r="Q3" s="43" t="s">
        <v>278</v>
      </c>
      <c r="R3" s="43" t="s">
        <v>279</v>
      </c>
      <c r="S3" s="43" t="s">
        <v>339</v>
      </c>
      <c r="T3" s="45" t="s">
        <v>274</v>
      </c>
    </row>
    <row r="4" spans="1:20" ht="12.75">
      <c r="A4" s="38" t="str">
        <f>D1</f>
        <v>jn19cx</v>
      </c>
      <c r="B4" s="46">
        <v>28.231</v>
      </c>
      <c r="C4" s="47" t="s">
        <v>249</v>
      </c>
      <c r="D4" s="18" t="s">
        <v>272</v>
      </c>
      <c r="E4" s="18" t="s">
        <v>250</v>
      </c>
      <c r="F4" s="48" t="s">
        <v>251</v>
      </c>
      <c r="G4" s="6">
        <f aca="true" t="shared" si="0" ref="G4:G52">IF(F4="","",SUM(180/PI())*111.3*ACOS(SIN(I4*PI()/180)*SIN(K4*PI()/180)+COS(I4*PI()/180)*COS(K4*PI()/180)*COS(L4*PI()/180-J4*PI()/180)))</f>
        <v>389.1473623302318</v>
      </c>
      <c r="H4" s="7">
        <f aca="true" t="shared" si="1" ref="H4:H70">PRODUCT(G4:G4)</f>
        <v>389.1473623302318</v>
      </c>
      <c r="I4" s="7">
        <f aca="true" t="shared" si="2" ref="I4:I52">IF(F4="","",SUM(-90+1/48+(CODE(UPPER(MID(A4,2,1)))-65)*10+MID(A4,4,1)*1+(CODE(UPPER(MID(A4,6,1)))-65)/24))</f>
        <v>49.979166666666664</v>
      </c>
      <c r="J4" s="7">
        <f aca="true" t="shared" si="3" ref="J4:J52">IF(F4="","",SUM(180-1/24-(CODE(UPPER(MID(A4,1,1)))-65)*20-MID(A4,3,1)*2-(CODE(UPPER(MID(A4,5,1)))-65)/12))</f>
        <v>-2.2083333333333237</v>
      </c>
      <c r="K4" s="7">
        <f aca="true" t="shared" si="4" ref="K4:K52">IF(F4="","",SUM(-90+1/48+(CODE(UPPER(MID(F4,2,1)))-65)*10+MID(F4,4,1)*1+(CODE(UPPER(MID(F4,6,1)))-65)/24))</f>
        <v>48.02083333333333</v>
      </c>
      <c r="L4" s="7">
        <f aca="true" t="shared" si="5" ref="L4:L52">IF(F4="","",SUM(180-1/24-(CODE(UPPER(MID(F4,1,1)))-65)*20-MID(F4,3,1)*2-(CODE(UPPER(MID(F4,5,1)))-65)/12))</f>
        <v>2.208333333333343</v>
      </c>
      <c r="M4" s="7">
        <f aca="true" t="shared" si="6" ref="M4:M52">(SIN(K4*PI()/180)-COS(G4/6377.02)*SIN(I4*PI()/180))/(SIN(G4/6377.02)*COS(I4*PI()/180))</f>
        <v>-0.5353994906086189</v>
      </c>
      <c r="N4" s="8">
        <f aca="true" t="shared" si="7" ref="N4:N52">IF(L4&gt;J4,360-ACOS(M4)*180/PI(),ACOS(M4)*180/PI())</f>
        <v>237.62899206215553</v>
      </c>
      <c r="O4" s="49">
        <v>200</v>
      </c>
      <c r="P4" s="50">
        <v>10</v>
      </c>
      <c r="Q4" s="49" t="s">
        <v>340</v>
      </c>
      <c r="R4" s="49" t="s">
        <v>81</v>
      </c>
      <c r="S4" s="49" t="s">
        <v>339</v>
      </c>
      <c r="T4" s="51" t="s">
        <v>252</v>
      </c>
    </row>
    <row r="5" spans="1:20" ht="12.75">
      <c r="A5" s="38" t="str">
        <f>D1</f>
        <v>jn19cx</v>
      </c>
      <c r="B5" s="46">
        <v>28.242</v>
      </c>
      <c r="C5" s="47" t="s">
        <v>144</v>
      </c>
      <c r="D5" s="18" t="s">
        <v>145</v>
      </c>
      <c r="E5" s="18" t="s">
        <v>146</v>
      </c>
      <c r="F5" s="48" t="s">
        <v>341</v>
      </c>
      <c r="G5" s="6">
        <f t="shared" si="0"/>
        <v>640.5492129406239</v>
      </c>
      <c r="H5" s="7">
        <f t="shared" si="1"/>
        <v>640.5492129406239</v>
      </c>
      <c r="I5" s="7">
        <f t="shared" si="2"/>
        <v>49.979166666666664</v>
      </c>
      <c r="J5" s="7">
        <f t="shared" si="3"/>
        <v>-2.2083333333333237</v>
      </c>
      <c r="K5" s="7">
        <f t="shared" si="4"/>
        <v>44.479166666666664</v>
      </c>
      <c r="L5" s="7">
        <f t="shared" si="5"/>
        <v>-4.708333333333324</v>
      </c>
      <c r="M5" s="7">
        <f t="shared" si="6"/>
        <v>-0.9506174591201191</v>
      </c>
      <c r="N5" s="8">
        <f t="shared" si="7"/>
        <v>161.91877026375894</v>
      </c>
      <c r="O5" s="49">
        <v>330</v>
      </c>
      <c r="P5" s="50">
        <v>5</v>
      </c>
      <c r="Q5" s="49" t="s">
        <v>340</v>
      </c>
      <c r="R5" s="49" t="s">
        <v>81</v>
      </c>
      <c r="S5" s="49" t="s">
        <v>342</v>
      </c>
      <c r="T5" s="51" t="s">
        <v>147</v>
      </c>
    </row>
    <row r="6" spans="1:20" ht="12.75">
      <c r="A6" s="38" t="str">
        <f>D1</f>
        <v>jn19cx</v>
      </c>
      <c r="B6" s="46">
        <v>28.243</v>
      </c>
      <c r="C6" s="47" t="s">
        <v>157</v>
      </c>
      <c r="D6" s="18" t="s">
        <v>326</v>
      </c>
      <c r="E6" s="18" t="s">
        <v>327</v>
      </c>
      <c r="F6" s="48" t="s">
        <v>343</v>
      </c>
      <c r="G6" s="6">
        <f t="shared" si="0"/>
        <v>725.2271872122278</v>
      </c>
      <c r="H6" s="7">
        <f t="shared" si="1"/>
        <v>725.2271872122278</v>
      </c>
      <c r="I6" s="7">
        <f t="shared" si="2"/>
        <v>49.979166666666664</v>
      </c>
      <c r="J6" s="7">
        <f t="shared" si="3"/>
        <v>-2.2083333333333237</v>
      </c>
      <c r="K6" s="7">
        <f t="shared" si="4"/>
        <v>43.479166666666664</v>
      </c>
      <c r="L6" s="7">
        <f t="shared" si="5"/>
        <v>-1.5416666666666572</v>
      </c>
      <c r="M6" s="7">
        <f t="shared" si="6"/>
        <v>-0.9972284888977523</v>
      </c>
      <c r="N6" s="8">
        <f t="shared" si="7"/>
        <v>184.2667411553781</v>
      </c>
      <c r="O6" s="49">
        <v>240</v>
      </c>
      <c r="P6" s="50">
        <v>20</v>
      </c>
      <c r="Q6" s="49" t="s">
        <v>344</v>
      </c>
      <c r="R6" s="49" t="s">
        <v>81</v>
      </c>
      <c r="S6" s="49" t="s">
        <v>342</v>
      </c>
      <c r="T6" s="51" t="s">
        <v>65</v>
      </c>
    </row>
    <row r="7" spans="1:20" ht="12.75" customHeight="1" thickBot="1">
      <c r="A7" s="38" t="str">
        <f>D1</f>
        <v>jn19cx</v>
      </c>
      <c r="B7" s="52">
        <v>28.259</v>
      </c>
      <c r="C7" s="53" t="s">
        <v>148</v>
      </c>
      <c r="D7" s="54" t="s">
        <v>149</v>
      </c>
      <c r="E7" s="54" t="s">
        <v>25</v>
      </c>
      <c r="F7" s="54" t="s">
        <v>150</v>
      </c>
      <c r="G7" s="9">
        <f t="shared" si="0"/>
        <v>85.71276756144375</v>
      </c>
      <c r="H7" s="10">
        <f t="shared" si="1"/>
        <v>85.71276756144375</v>
      </c>
      <c r="I7" s="10">
        <f t="shared" si="2"/>
        <v>49.979166666666664</v>
      </c>
      <c r="J7" s="10">
        <f t="shared" si="3"/>
        <v>-2.2083333333333237</v>
      </c>
      <c r="K7" s="10">
        <f t="shared" si="4"/>
        <v>50.31249999999999</v>
      </c>
      <c r="L7" s="10">
        <f t="shared" si="5"/>
        <v>-3.291666666666657</v>
      </c>
      <c r="M7" s="10">
        <f t="shared" si="6"/>
        <v>0.4393554407319701</v>
      </c>
      <c r="N7" s="11">
        <f t="shared" si="7"/>
        <v>63.937237045967514</v>
      </c>
      <c r="O7" s="55">
        <v>60</v>
      </c>
      <c r="P7" s="56">
        <v>10</v>
      </c>
      <c r="Q7" s="55" t="s">
        <v>340</v>
      </c>
      <c r="R7" s="55" t="s">
        <v>81</v>
      </c>
      <c r="S7" s="57" t="s">
        <v>345</v>
      </c>
      <c r="T7" s="58" t="s">
        <v>151</v>
      </c>
    </row>
    <row r="8" spans="1:20" ht="12.75">
      <c r="A8" s="38" t="str">
        <f>D1</f>
        <v>jn19cx</v>
      </c>
      <c r="B8" s="40">
        <v>50.0225</v>
      </c>
      <c r="C8" s="41" t="s">
        <v>9</v>
      </c>
      <c r="D8" s="42" t="s">
        <v>346</v>
      </c>
      <c r="E8" s="17" t="s">
        <v>292</v>
      </c>
      <c r="F8" s="42" t="s">
        <v>304</v>
      </c>
      <c r="G8" s="3">
        <f t="shared" si="0"/>
        <v>9505.577315002396</v>
      </c>
      <c r="H8" s="4">
        <f t="shared" si="1"/>
        <v>9505.577315002396</v>
      </c>
      <c r="I8" s="4">
        <f t="shared" si="2"/>
        <v>49.979166666666664</v>
      </c>
      <c r="J8" s="4">
        <f t="shared" si="3"/>
        <v>-2.2083333333333237</v>
      </c>
      <c r="K8" s="4">
        <f t="shared" si="4"/>
        <v>-21.312500000000004</v>
      </c>
      <c r="L8" s="4">
        <f t="shared" si="5"/>
        <v>-55.45833333333332</v>
      </c>
      <c r="M8" s="4">
        <f t="shared" si="6"/>
        <v>-0.662722985792177</v>
      </c>
      <c r="N8" s="5">
        <f t="shared" si="7"/>
        <v>131.50787529511734</v>
      </c>
      <c r="O8" s="43">
        <v>120</v>
      </c>
      <c r="P8" s="44">
        <v>0.7</v>
      </c>
      <c r="Q8" s="43" t="s">
        <v>340</v>
      </c>
      <c r="R8" s="43" t="s">
        <v>81</v>
      </c>
      <c r="S8" s="43" t="s">
        <v>339</v>
      </c>
      <c r="T8" s="45" t="s">
        <v>305</v>
      </c>
    </row>
    <row r="9" spans="1:20" ht="12.75">
      <c r="A9" s="38" t="str">
        <f>D1</f>
        <v>jn19cx</v>
      </c>
      <c r="B9" s="46">
        <v>50.039</v>
      </c>
      <c r="C9" s="47" t="s">
        <v>71</v>
      </c>
      <c r="D9" s="48" t="s">
        <v>72</v>
      </c>
      <c r="E9" s="19" t="s">
        <v>289</v>
      </c>
      <c r="F9" s="48" t="s">
        <v>347</v>
      </c>
      <c r="G9" s="6">
        <f t="shared" si="0"/>
        <v>7160.9231141097935</v>
      </c>
      <c r="H9" s="7">
        <f t="shared" si="1"/>
        <v>7160.9231141097935</v>
      </c>
      <c r="I9" s="7">
        <f t="shared" si="2"/>
        <v>49.979166666666664</v>
      </c>
      <c r="J9" s="7">
        <f t="shared" si="3"/>
        <v>-2.2083333333333237</v>
      </c>
      <c r="K9" s="7">
        <f t="shared" si="4"/>
        <v>5.270833333333329</v>
      </c>
      <c r="L9" s="7">
        <f t="shared" si="5"/>
        <v>53.29166666666668</v>
      </c>
      <c r="M9" s="7">
        <f t="shared" si="6"/>
        <v>-0.4136489171167151</v>
      </c>
      <c r="N9" s="8">
        <f t="shared" si="7"/>
        <v>245.56573886333743</v>
      </c>
      <c r="O9" s="49" t="s">
        <v>348</v>
      </c>
      <c r="P9" s="50">
        <v>10</v>
      </c>
      <c r="Q9" s="49" t="s">
        <v>340</v>
      </c>
      <c r="R9" s="49" t="s">
        <v>81</v>
      </c>
      <c r="S9" s="49" t="s">
        <v>342</v>
      </c>
      <c r="T9" s="51" t="s">
        <v>92</v>
      </c>
    </row>
    <row r="10" spans="1:20" ht="12.75">
      <c r="A10" s="38" t="str">
        <f>D1</f>
        <v>jn19cx</v>
      </c>
      <c r="B10" s="46">
        <v>50.069</v>
      </c>
      <c r="C10" s="47" t="s">
        <v>286</v>
      </c>
      <c r="D10" s="48" t="s">
        <v>287</v>
      </c>
      <c r="E10" s="19" t="s">
        <v>290</v>
      </c>
      <c r="F10" s="48" t="s">
        <v>293</v>
      </c>
      <c r="G10" s="6">
        <f t="shared" si="0"/>
        <v>6872.626450806356</v>
      </c>
      <c r="H10" s="7">
        <f t="shared" si="1"/>
        <v>6872.626450806356</v>
      </c>
      <c r="I10" s="7">
        <f t="shared" si="2"/>
        <v>49.979166666666664</v>
      </c>
      <c r="J10" s="7">
        <f t="shared" si="3"/>
        <v>-2.2083333333333237</v>
      </c>
      <c r="K10" s="7">
        <f t="shared" si="4"/>
        <v>14.479166666666663</v>
      </c>
      <c r="L10" s="7">
        <f t="shared" si="5"/>
        <v>60.87500000000001</v>
      </c>
      <c r="M10" s="7">
        <f t="shared" si="6"/>
        <v>-0.19853158467470142</v>
      </c>
      <c r="N10" s="8">
        <f t="shared" si="7"/>
        <v>258.5488967737235</v>
      </c>
      <c r="O10" s="49">
        <v>292</v>
      </c>
      <c r="P10" s="50">
        <v>15</v>
      </c>
      <c r="Q10" s="49" t="s">
        <v>349</v>
      </c>
      <c r="R10" s="49" t="s">
        <v>81</v>
      </c>
      <c r="S10" s="49" t="s">
        <v>339</v>
      </c>
      <c r="T10" s="51" t="s">
        <v>288</v>
      </c>
    </row>
    <row r="11" spans="1:20" ht="12.75">
      <c r="A11" s="38" t="str">
        <f>D1</f>
        <v>jn19cx</v>
      </c>
      <c r="B11" s="46">
        <v>50.08</v>
      </c>
      <c r="C11" s="47" t="s">
        <v>113</v>
      </c>
      <c r="D11" s="48" t="s">
        <v>350</v>
      </c>
      <c r="E11" s="19" t="s">
        <v>291</v>
      </c>
      <c r="F11" s="48" t="s">
        <v>337</v>
      </c>
      <c r="G11" s="6">
        <f t="shared" si="0"/>
        <v>16650.651540046943</v>
      </c>
      <c r="H11" s="7">
        <f t="shared" si="1"/>
        <v>16650.651540046943</v>
      </c>
      <c r="I11" s="7">
        <f t="shared" si="2"/>
        <v>49.979166666666664</v>
      </c>
      <c r="J11" s="7">
        <f t="shared" si="3"/>
        <v>-2.2083333333333237</v>
      </c>
      <c r="K11" s="7">
        <f t="shared" si="4"/>
        <v>-22.187500000000004</v>
      </c>
      <c r="L11" s="7">
        <f t="shared" si="5"/>
        <v>-166.54166666666666</v>
      </c>
      <c r="M11" s="7">
        <f t="shared" si="6"/>
        <v>0.8693774706204194</v>
      </c>
      <c r="N11" s="8">
        <f t="shared" si="7"/>
        <v>29.61362202902591</v>
      </c>
      <c r="O11" s="49">
        <v>100</v>
      </c>
      <c r="P11" s="50">
        <v>10</v>
      </c>
      <c r="Q11" s="49" t="s">
        <v>340</v>
      </c>
      <c r="R11" s="49" t="s">
        <v>81</v>
      </c>
      <c r="S11" s="49" t="s">
        <v>342</v>
      </c>
      <c r="T11" s="51" t="s">
        <v>112</v>
      </c>
    </row>
    <row r="12" spans="1:20" ht="12.75">
      <c r="A12" s="38" t="str">
        <f>D1</f>
        <v>jn19cx</v>
      </c>
      <c r="B12" s="46">
        <v>50.406</v>
      </c>
      <c r="C12" s="47" t="s">
        <v>303</v>
      </c>
      <c r="D12" s="48" t="s">
        <v>351</v>
      </c>
      <c r="E12" s="19" t="s">
        <v>109</v>
      </c>
      <c r="F12" s="48" t="s">
        <v>315</v>
      </c>
      <c r="G12" s="6">
        <f t="shared" si="0"/>
        <v>819.2469515279687</v>
      </c>
      <c r="H12" s="7">
        <f t="shared" si="1"/>
        <v>819.2469515279687</v>
      </c>
      <c r="I12" s="7">
        <f t="shared" si="2"/>
        <v>49.979166666666664</v>
      </c>
      <c r="J12" s="7">
        <f t="shared" si="3"/>
        <v>-2.2083333333333237</v>
      </c>
      <c r="K12" s="7">
        <f t="shared" si="4"/>
        <v>43.104166666666664</v>
      </c>
      <c r="L12" s="7">
        <f t="shared" si="5"/>
        <v>-6.041666666666657</v>
      </c>
      <c r="M12" s="7">
        <f t="shared" si="6"/>
        <v>-0.9245775242280962</v>
      </c>
      <c r="N12" s="8">
        <f t="shared" si="7"/>
        <v>157.6047352415766</v>
      </c>
      <c r="O12" s="49" t="s">
        <v>348</v>
      </c>
      <c r="P12" s="50">
        <v>10</v>
      </c>
      <c r="Q12" s="49" t="s">
        <v>340</v>
      </c>
      <c r="R12" s="49" t="s">
        <v>81</v>
      </c>
      <c r="S12" s="49" t="s">
        <v>339</v>
      </c>
      <c r="T12" s="51" t="s">
        <v>182</v>
      </c>
    </row>
    <row r="13" spans="1:20" ht="12.75">
      <c r="A13" s="38" t="str">
        <f>D1</f>
        <v>jn19cx</v>
      </c>
      <c r="B13" s="46">
        <v>50.418</v>
      </c>
      <c r="C13" s="47" t="s">
        <v>299</v>
      </c>
      <c r="D13" s="48" t="s">
        <v>301</v>
      </c>
      <c r="E13" s="19" t="s">
        <v>172</v>
      </c>
      <c r="F13" s="48" t="s">
        <v>300</v>
      </c>
      <c r="G13" s="6">
        <f t="shared" si="0"/>
        <v>373.93028620211294</v>
      </c>
      <c r="H13" s="7">
        <f t="shared" si="1"/>
        <v>373.93028620211294</v>
      </c>
      <c r="I13" s="7">
        <f t="shared" si="2"/>
        <v>49.979166666666664</v>
      </c>
      <c r="J13" s="7">
        <f t="shared" si="3"/>
        <v>-2.2083333333333237</v>
      </c>
      <c r="K13" s="7">
        <f t="shared" si="4"/>
        <v>49.104166666666664</v>
      </c>
      <c r="L13" s="7">
        <f t="shared" si="5"/>
        <v>-7.208333333333324</v>
      </c>
      <c r="M13" s="7">
        <f t="shared" si="6"/>
        <v>-0.22802695989006913</v>
      </c>
      <c r="N13" s="8">
        <f t="shared" si="7"/>
        <v>103.18093840692465</v>
      </c>
      <c r="O13" s="49">
        <v>392</v>
      </c>
      <c r="P13" s="50">
        <v>2</v>
      </c>
      <c r="Q13" s="49" t="s">
        <v>352</v>
      </c>
      <c r="R13" s="49" t="s">
        <v>81</v>
      </c>
      <c r="S13" s="49" t="s">
        <v>339</v>
      </c>
      <c r="T13" s="51" t="s">
        <v>174</v>
      </c>
    </row>
    <row r="14" spans="1:20" ht="12.75">
      <c r="A14" s="38" t="str">
        <f>D1</f>
        <v>jn19cx</v>
      </c>
      <c r="B14" s="46">
        <v>50.434</v>
      </c>
      <c r="C14" s="47" t="s">
        <v>139</v>
      </c>
      <c r="D14" s="48" t="s">
        <v>140</v>
      </c>
      <c r="E14" s="19" t="s">
        <v>142</v>
      </c>
      <c r="F14" s="48" t="s">
        <v>141</v>
      </c>
      <c r="G14" s="6">
        <f t="shared" si="0"/>
        <v>336.12364793824855</v>
      </c>
      <c r="H14" s="7">
        <f t="shared" si="1"/>
        <v>336.12364793824855</v>
      </c>
      <c r="I14" s="7">
        <f t="shared" si="2"/>
        <v>49.979166666666664</v>
      </c>
      <c r="J14" s="7">
        <f t="shared" si="3"/>
        <v>-2.2083333333333237</v>
      </c>
      <c r="K14" s="7">
        <f t="shared" si="4"/>
        <v>47.02083333333333</v>
      </c>
      <c r="L14" s="7">
        <f t="shared" si="5"/>
        <v>-3.1249999999999902</v>
      </c>
      <c r="M14" s="7">
        <f t="shared" si="6"/>
        <v>-0.978337501402917</v>
      </c>
      <c r="N14" s="8">
        <f t="shared" si="7"/>
        <v>168.05244527872458</v>
      </c>
      <c r="O14" s="49">
        <v>234</v>
      </c>
      <c r="P14" s="50">
        <v>4</v>
      </c>
      <c r="Q14" s="49" t="s">
        <v>316</v>
      </c>
      <c r="R14" s="49" t="s">
        <v>81</v>
      </c>
      <c r="S14" s="49" t="s">
        <v>353</v>
      </c>
      <c r="T14" s="51" t="s">
        <v>139</v>
      </c>
    </row>
    <row r="15" spans="1:20" ht="12.75">
      <c r="A15" s="38" t="str">
        <f>D1</f>
        <v>jn19cx</v>
      </c>
      <c r="B15" s="46">
        <v>50.448</v>
      </c>
      <c r="C15" s="47" t="s">
        <v>10</v>
      </c>
      <c r="D15" s="48" t="s">
        <v>11</v>
      </c>
      <c r="E15" s="19" t="s">
        <v>12</v>
      </c>
      <c r="F15" s="48" t="s">
        <v>13</v>
      </c>
      <c r="G15" s="6">
        <f t="shared" si="0"/>
        <v>395.08293901861623</v>
      </c>
      <c r="H15" s="7">
        <f t="shared" si="1"/>
        <v>395.08293901861623</v>
      </c>
      <c r="I15" s="7">
        <f t="shared" si="2"/>
        <v>49.979166666666664</v>
      </c>
      <c r="J15" s="7">
        <f t="shared" si="3"/>
        <v>-2.2083333333333237</v>
      </c>
      <c r="K15" s="7">
        <f t="shared" si="4"/>
        <v>46.68749999999999</v>
      </c>
      <c r="L15" s="7">
        <f t="shared" si="5"/>
        <v>-0.20833333333332385</v>
      </c>
      <c r="M15" s="7">
        <f t="shared" si="6"/>
        <v>-0.9222197140822254</v>
      </c>
      <c r="N15" s="8">
        <f t="shared" si="7"/>
        <v>202.7472229306525</v>
      </c>
      <c r="O15" s="49">
        <v>153</v>
      </c>
      <c r="P15" s="50">
        <v>30</v>
      </c>
      <c r="Q15" s="49" t="s">
        <v>349</v>
      </c>
      <c r="R15" s="49" t="s">
        <v>81</v>
      </c>
      <c r="S15" s="49" t="s">
        <v>339</v>
      </c>
      <c r="T15" s="51" t="s">
        <v>14</v>
      </c>
    </row>
    <row r="16" spans="1:20" ht="12.75">
      <c r="A16" s="38" t="str">
        <f>D1</f>
        <v>jn19cx</v>
      </c>
      <c r="B16" s="46">
        <v>50.459</v>
      </c>
      <c r="C16" s="47" t="s">
        <v>314</v>
      </c>
      <c r="D16" s="48" t="s">
        <v>149</v>
      </c>
      <c r="E16" s="19" t="s">
        <v>25</v>
      </c>
      <c r="F16" s="19" t="s">
        <v>313</v>
      </c>
      <c r="G16" s="6">
        <f t="shared" si="0"/>
        <v>85.71276756144375</v>
      </c>
      <c r="H16" s="7">
        <f t="shared" si="1"/>
        <v>85.71276756144375</v>
      </c>
      <c r="I16" s="7">
        <f t="shared" si="2"/>
        <v>49.979166666666664</v>
      </c>
      <c r="J16" s="7">
        <f t="shared" si="3"/>
        <v>-2.2083333333333237</v>
      </c>
      <c r="K16" s="7">
        <f t="shared" si="4"/>
        <v>50.31249999999999</v>
      </c>
      <c r="L16" s="7">
        <f t="shared" si="5"/>
        <v>-3.291666666666657</v>
      </c>
      <c r="M16" s="7">
        <f t="shared" si="6"/>
        <v>0.4393554407319701</v>
      </c>
      <c r="N16" s="8">
        <f t="shared" si="7"/>
        <v>63.937237045967514</v>
      </c>
      <c r="O16" s="49">
        <v>90</v>
      </c>
      <c r="P16" s="50">
        <v>3</v>
      </c>
      <c r="Q16" s="49" t="s">
        <v>354</v>
      </c>
      <c r="R16" s="49" t="s">
        <v>81</v>
      </c>
      <c r="S16" s="49" t="s">
        <v>345</v>
      </c>
      <c r="T16" s="51" t="s">
        <v>151</v>
      </c>
    </row>
    <row r="17" spans="1:20" ht="13.5" thickBot="1">
      <c r="A17" s="38" t="str">
        <f>D1</f>
        <v>jn19cx</v>
      </c>
      <c r="B17" s="61">
        <v>50.481</v>
      </c>
      <c r="C17" s="62" t="s">
        <v>296</v>
      </c>
      <c r="D17" s="63" t="s">
        <v>298</v>
      </c>
      <c r="E17" s="20" t="s">
        <v>103</v>
      </c>
      <c r="F17" s="20" t="s">
        <v>297</v>
      </c>
      <c r="G17" s="64">
        <f t="shared" si="0"/>
        <v>532.4560234364495</v>
      </c>
      <c r="H17" s="65">
        <f t="shared" si="1"/>
        <v>532.4560234364495</v>
      </c>
      <c r="I17" s="65">
        <f t="shared" si="2"/>
        <v>49.979166666666664</v>
      </c>
      <c r="J17" s="65">
        <f t="shared" si="3"/>
        <v>-2.2083333333333237</v>
      </c>
      <c r="K17" s="65">
        <f t="shared" si="4"/>
        <v>45.52083333333333</v>
      </c>
      <c r="L17" s="65">
        <f t="shared" si="5"/>
        <v>0.37500000000000955</v>
      </c>
      <c r="M17" s="65">
        <f t="shared" si="6"/>
        <v>-0.9255354250555802</v>
      </c>
      <c r="N17" s="66">
        <f t="shared" si="7"/>
        <v>202.25076851809945</v>
      </c>
      <c r="O17" s="67">
        <v>134</v>
      </c>
      <c r="P17" s="68">
        <v>10</v>
      </c>
      <c r="Q17" s="67" t="s">
        <v>355</v>
      </c>
      <c r="R17" s="67" t="s">
        <v>66</v>
      </c>
      <c r="S17" s="67" t="s">
        <v>339</v>
      </c>
      <c r="T17" s="69" t="s">
        <v>105</v>
      </c>
    </row>
    <row r="18" spans="1:20" ht="12.75">
      <c r="A18" s="38" t="str">
        <f>D1</f>
        <v>jn19cx</v>
      </c>
      <c r="B18" s="40">
        <v>144.18</v>
      </c>
      <c r="C18" s="41" t="s">
        <v>356</v>
      </c>
      <c r="D18" s="42" t="s">
        <v>346</v>
      </c>
      <c r="E18" s="17" t="s">
        <v>292</v>
      </c>
      <c r="F18" s="42" t="s">
        <v>357</v>
      </c>
      <c r="G18" s="3">
        <f t="shared" si="0"/>
        <v>9493.170515188676</v>
      </c>
      <c r="H18" s="4">
        <f t="shared" si="1"/>
        <v>9493.170515188676</v>
      </c>
      <c r="I18" s="4">
        <f t="shared" si="2"/>
        <v>49.979166666666664</v>
      </c>
      <c r="J18" s="4">
        <f t="shared" si="3"/>
        <v>-2.2083333333333237</v>
      </c>
      <c r="K18" s="4">
        <f t="shared" si="4"/>
        <v>-21.22916666666667</v>
      </c>
      <c r="L18" s="4">
        <f t="shared" si="5"/>
        <v>-55.37499999999999</v>
      </c>
      <c r="M18" s="4">
        <f t="shared" si="6"/>
        <v>-0.663030187980412</v>
      </c>
      <c r="N18" s="5">
        <f t="shared" si="7"/>
        <v>131.53138366312356</v>
      </c>
      <c r="O18" s="43">
        <v>300</v>
      </c>
      <c r="P18" s="44">
        <v>25</v>
      </c>
      <c r="Q18" s="43" t="s">
        <v>358</v>
      </c>
      <c r="R18" s="43" t="s">
        <v>168</v>
      </c>
      <c r="S18" s="43" t="s">
        <v>359</v>
      </c>
      <c r="T18" s="45" t="s">
        <v>356</v>
      </c>
    </row>
    <row r="19" spans="1:20" s="22" customFormat="1" ht="12.75">
      <c r="A19" s="38" t="str">
        <f>D1</f>
        <v>jn19cx</v>
      </c>
      <c r="B19" s="46">
        <v>144.405</v>
      </c>
      <c r="C19" s="47" t="s">
        <v>225</v>
      </c>
      <c r="D19" s="48" t="s">
        <v>95</v>
      </c>
      <c r="E19" s="18" t="s">
        <v>15</v>
      </c>
      <c r="F19" s="48" t="s">
        <v>16</v>
      </c>
      <c r="G19" s="6">
        <f t="shared" si="0"/>
        <v>451.00935852105226</v>
      </c>
      <c r="H19" s="7">
        <f t="shared" si="1"/>
        <v>451.00935852105226</v>
      </c>
      <c r="I19" s="7">
        <f t="shared" si="2"/>
        <v>49.979166666666664</v>
      </c>
      <c r="J19" s="7">
        <f t="shared" si="3"/>
        <v>-2.2083333333333237</v>
      </c>
      <c r="K19" s="7">
        <f t="shared" si="4"/>
        <v>47.93749999999999</v>
      </c>
      <c r="L19" s="7">
        <f t="shared" si="5"/>
        <v>3.1250000000000093</v>
      </c>
      <c r="M19" s="7">
        <f t="shared" si="6"/>
        <v>-0.4727244472414684</v>
      </c>
      <c r="N19" s="8">
        <f t="shared" si="7"/>
        <v>241.78870787038346</v>
      </c>
      <c r="O19" s="49">
        <v>165</v>
      </c>
      <c r="P19" s="50">
        <v>40</v>
      </c>
      <c r="Q19" s="49" t="s">
        <v>360</v>
      </c>
      <c r="R19" s="49" t="s">
        <v>168</v>
      </c>
      <c r="S19" s="49" t="s">
        <v>361</v>
      </c>
      <c r="T19" s="51" t="s">
        <v>18</v>
      </c>
    </row>
    <row r="20" spans="1:20" ht="12.75">
      <c r="A20" s="38" t="str">
        <f>D1</f>
        <v>jn19cx</v>
      </c>
      <c r="B20" s="46">
        <v>144.409</v>
      </c>
      <c r="C20" s="47" t="s">
        <v>202</v>
      </c>
      <c r="D20" s="48" t="s">
        <v>19</v>
      </c>
      <c r="E20" s="19" t="s">
        <v>20</v>
      </c>
      <c r="F20" s="48" t="s">
        <v>21</v>
      </c>
      <c r="G20" s="6">
        <f t="shared" si="0"/>
        <v>431.9851789899754</v>
      </c>
      <c r="H20" s="7">
        <f t="shared" si="1"/>
        <v>431.9851789899754</v>
      </c>
      <c r="I20" s="7">
        <f t="shared" si="2"/>
        <v>49.979166666666664</v>
      </c>
      <c r="J20" s="7">
        <f t="shared" si="3"/>
        <v>-2.2083333333333237</v>
      </c>
      <c r="K20" s="7">
        <f t="shared" si="4"/>
        <v>48.77083333333333</v>
      </c>
      <c r="L20" s="7">
        <f t="shared" si="5"/>
        <v>3.458333333333343</v>
      </c>
      <c r="M20" s="7">
        <f t="shared" si="6"/>
        <v>-0.2751008558879991</v>
      </c>
      <c r="N20" s="8">
        <f t="shared" si="7"/>
        <v>254.03197539653692</v>
      </c>
      <c r="O20" s="49">
        <v>145</v>
      </c>
      <c r="P20" s="50">
        <v>5</v>
      </c>
      <c r="Q20" s="49" t="s">
        <v>17</v>
      </c>
      <c r="R20" s="49" t="s">
        <v>22</v>
      </c>
      <c r="S20" s="49" t="s">
        <v>342</v>
      </c>
      <c r="T20" s="51" t="s">
        <v>23</v>
      </c>
    </row>
    <row r="21" spans="1:20" ht="12.75">
      <c r="A21" s="38" t="str">
        <f>D1</f>
        <v>jn19cx</v>
      </c>
      <c r="B21" s="46">
        <v>144.417</v>
      </c>
      <c r="C21" s="47" t="s">
        <v>181</v>
      </c>
      <c r="D21" s="48" t="s">
        <v>348</v>
      </c>
      <c r="E21" s="19" t="s">
        <v>109</v>
      </c>
      <c r="F21" s="71" t="s">
        <v>338</v>
      </c>
      <c r="G21" s="6">
        <f t="shared" si="0"/>
        <v>775.7162572074545</v>
      </c>
      <c r="H21" s="7">
        <f t="shared" si="1"/>
        <v>775.7162572074545</v>
      </c>
      <c r="I21" s="7">
        <f t="shared" si="2"/>
        <v>49.979166666666664</v>
      </c>
      <c r="J21" s="7">
        <f t="shared" si="3"/>
        <v>-2.2083333333333237</v>
      </c>
      <c r="K21" s="7">
        <f t="shared" si="4"/>
        <v>43.52083333333333</v>
      </c>
      <c r="L21" s="7">
        <f t="shared" si="5"/>
        <v>-6.041666666666657</v>
      </c>
      <c r="M21" s="7">
        <f t="shared" si="6"/>
        <v>-0.9167283857432175</v>
      </c>
      <c r="N21" s="8">
        <f t="shared" si="7"/>
        <v>156.45238554923168</v>
      </c>
      <c r="O21" s="49" t="s">
        <v>348</v>
      </c>
      <c r="P21" s="50">
        <v>5</v>
      </c>
      <c r="Q21" s="49"/>
      <c r="R21" s="49" t="s">
        <v>81</v>
      </c>
      <c r="S21" s="49" t="s">
        <v>362</v>
      </c>
      <c r="T21" s="51" t="s">
        <v>182</v>
      </c>
    </row>
    <row r="22" spans="1:20" ht="12.75">
      <c r="A22" s="38" t="str">
        <f>D1</f>
        <v>jn19cx</v>
      </c>
      <c r="B22" s="46">
        <v>144.425</v>
      </c>
      <c r="C22" s="47" t="s">
        <v>204</v>
      </c>
      <c r="D22" s="48" t="s">
        <v>24</v>
      </c>
      <c r="E22" s="19" t="s">
        <v>25</v>
      </c>
      <c r="F22" s="48" t="s">
        <v>26</v>
      </c>
      <c r="G22" s="6">
        <f t="shared" si="0"/>
        <v>79.72168593415643</v>
      </c>
      <c r="H22" s="7">
        <f t="shared" si="1"/>
        <v>79.72168593415643</v>
      </c>
      <c r="I22" s="7">
        <f t="shared" si="2"/>
        <v>49.979166666666664</v>
      </c>
      <c r="J22" s="7">
        <f t="shared" si="3"/>
        <v>-2.2083333333333237</v>
      </c>
      <c r="K22" s="7">
        <f t="shared" si="4"/>
        <v>50.68749999999999</v>
      </c>
      <c r="L22" s="7">
        <f t="shared" si="5"/>
        <v>-2.3749999999999907</v>
      </c>
      <c r="M22" s="7">
        <f t="shared" si="6"/>
        <v>0.9890738212227933</v>
      </c>
      <c r="N22" s="8">
        <f t="shared" si="7"/>
        <v>8.477504080210585</v>
      </c>
      <c r="O22" s="49">
        <v>99</v>
      </c>
      <c r="P22" s="50">
        <v>10</v>
      </c>
      <c r="Q22" s="49" t="s">
        <v>363</v>
      </c>
      <c r="R22" s="49" t="s">
        <v>81</v>
      </c>
      <c r="S22" s="49" t="s">
        <v>342</v>
      </c>
      <c r="T22" s="51" t="s">
        <v>27</v>
      </c>
    </row>
    <row r="23" spans="1:20" ht="12.75">
      <c r="A23" s="38" t="str">
        <f>D1</f>
        <v>jn19cx</v>
      </c>
      <c r="B23" s="46">
        <v>144.437</v>
      </c>
      <c r="C23" s="47" t="s">
        <v>165</v>
      </c>
      <c r="D23" s="48" t="s">
        <v>324</v>
      </c>
      <c r="E23" s="19" t="s">
        <v>97</v>
      </c>
      <c r="F23" s="48" t="s">
        <v>325</v>
      </c>
      <c r="G23" s="6">
        <f t="shared" si="0"/>
        <v>135.02865762473323</v>
      </c>
      <c r="H23" s="7">
        <f t="shared" si="1"/>
        <v>135.02865762473323</v>
      </c>
      <c r="I23" s="7">
        <f t="shared" si="2"/>
        <v>49.979166666666664</v>
      </c>
      <c r="J23" s="7">
        <f t="shared" si="3"/>
        <v>-2.2083333333333237</v>
      </c>
      <c r="K23" s="7">
        <f t="shared" si="4"/>
        <v>48.77083333333333</v>
      </c>
      <c r="L23" s="7">
        <f t="shared" si="5"/>
        <v>-2.041666666666657</v>
      </c>
      <c r="M23" s="7">
        <f t="shared" si="6"/>
        <v>-0.9958919737630283</v>
      </c>
      <c r="N23" s="8">
        <f t="shared" si="7"/>
        <v>185.19520896964468</v>
      </c>
      <c r="O23" s="49"/>
      <c r="P23" s="50" t="s">
        <v>364</v>
      </c>
      <c r="Q23" s="49" t="s">
        <v>363</v>
      </c>
      <c r="R23" s="49" t="s">
        <v>81</v>
      </c>
      <c r="S23" s="49" t="s">
        <v>339</v>
      </c>
      <c r="T23" s="51" t="s">
        <v>166</v>
      </c>
    </row>
    <row r="24" spans="1:20" ht="12.75">
      <c r="A24" s="38" t="str">
        <f>D1</f>
        <v>jn19cx</v>
      </c>
      <c r="B24" s="46">
        <v>144.45</v>
      </c>
      <c r="C24" s="47" t="s">
        <v>224</v>
      </c>
      <c r="D24" s="48" t="s">
        <v>365</v>
      </c>
      <c r="E24" s="18" t="s">
        <v>28</v>
      </c>
      <c r="F24" s="48" t="s">
        <v>120</v>
      </c>
      <c r="G24" s="6">
        <f t="shared" si="0"/>
        <v>681.8166382265401</v>
      </c>
      <c r="H24" s="7">
        <f t="shared" si="1"/>
        <v>681.8166382265401</v>
      </c>
      <c r="I24" s="7">
        <f t="shared" si="2"/>
        <v>49.979166666666664</v>
      </c>
      <c r="J24" s="7">
        <f t="shared" si="3"/>
        <v>-2.2083333333333237</v>
      </c>
      <c r="K24" s="7">
        <f t="shared" si="4"/>
        <v>44.06249999999999</v>
      </c>
      <c r="L24" s="7">
        <f t="shared" si="5"/>
        <v>-4.541666666666657</v>
      </c>
      <c r="M24" s="7">
        <f t="shared" si="6"/>
        <v>-0.961686916501682</v>
      </c>
      <c r="N24" s="8">
        <f t="shared" si="7"/>
        <v>164.08862820984874</v>
      </c>
      <c r="O24" s="49">
        <v>300</v>
      </c>
      <c r="P24" s="50">
        <v>10</v>
      </c>
      <c r="Q24" s="49" t="s">
        <v>366</v>
      </c>
      <c r="R24" s="49" t="s">
        <v>81</v>
      </c>
      <c r="S24" s="49" t="s">
        <v>339</v>
      </c>
      <c r="T24" s="51" t="s">
        <v>29</v>
      </c>
    </row>
    <row r="25" spans="1:20" ht="12.75">
      <c r="A25" s="38" t="str">
        <f>D1</f>
        <v>jn19cx</v>
      </c>
      <c r="B25" s="46">
        <v>144.455</v>
      </c>
      <c r="C25" s="47" t="s">
        <v>185</v>
      </c>
      <c r="D25" s="48" t="s">
        <v>176</v>
      </c>
      <c r="E25" s="18" t="s">
        <v>177</v>
      </c>
      <c r="F25" s="48" t="s">
        <v>186</v>
      </c>
      <c r="G25" s="6">
        <f t="shared" si="0"/>
        <v>328.16337049934157</v>
      </c>
      <c r="H25" s="7">
        <f t="shared" si="1"/>
        <v>328.16337049934157</v>
      </c>
      <c r="I25" s="7">
        <f t="shared" si="2"/>
        <v>49.979166666666664</v>
      </c>
      <c r="J25" s="7">
        <f t="shared" si="3"/>
        <v>-2.2083333333333237</v>
      </c>
      <c r="K25" s="7">
        <f t="shared" si="4"/>
        <v>48.604166666666664</v>
      </c>
      <c r="L25" s="7">
        <f t="shared" si="5"/>
        <v>-6.208333333333324</v>
      </c>
      <c r="M25" s="7">
        <f t="shared" si="6"/>
        <v>-0.4425248738847697</v>
      </c>
      <c r="N25" s="8">
        <f t="shared" si="7"/>
        <v>116.26508932714094</v>
      </c>
      <c r="O25" s="49">
        <v>238</v>
      </c>
      <c r="P25" s="50">
        <v>2.5</v>
      </c>
      <c r="Q25" s="49" t="s">
        <v>354</v>
      </c>
      <c r="R25" s="49" t="s">
        <v>81</v>
      </c>
      <c r="S25" s="49" t="s">
        <v>342</v>
      </c>
      <c r="T25" s="51" t="s">
        <v>175</v>
      </c>
    </row>
    <row r="26" spans="1:20" ht="12.75">
      <c r="A26" s="38" t="str">
        <f>D1</f>
        <v>jn19cx</v>
      </c>
      <c r="B26" s="46">
        <v>144.458</v>
      </c>
      <c r="C26" s="47" t="s">
        <v>199</v>
      </c>
      <c r="D26" s="48" t="s">
        <v>253</v>
      </c>
      <c r="E26" s="19" t="s">
        <v>30</v>
      </c>
      <c r="F26" s="48" t="s">
        <v>159</v>
      </c>
      <c r="G26" s="6">
        <f t="shared" si="0"/>
        <v>534.2266218744045</v>
      </c>
      <c r="H26" s="7">
        <f t="shared" si="1"/>
        <v>534.2266218744045</v>
      </c>
      <c r="I26" s="7">
        <f t="shared" si="2"/>
        <v>49.979166666666664</v>
      </c>
      <c r="J26" s="7">
        <f t="shared" si="3"/>
        <v>-2.2083333333333237</v>
      </c>
      <c r="K26" s="7">
        <f t="shared" si="4"/>
        <v>45.18749999999999</v>
      </c>
      <c r="L26" s="7">
        <f t="shared" si="5"/>
        <v>-1.7916666666666572</v>
      </c>
      <c r="M26" s="7">
        <f t="shared" si="6"/>
        <v>-0.9981222757170795</v>
      </c>
      <c r="N26" s="8">
        <f t="shared" si="7"/>
        <v>183.51173326978267</v>
      </c>
      <c r="O26" s="49">
        <v>578</v>
      </c>
      <c r="P26" s="50">
        <v>3</v>
      </c>
      <c r="Q26" s="49" t="s">
        <v>363</v>
      </c>
      <c r="R26" s="49" t="s">
        <v>81</v>
      </c>
      <c r="S26" s="49" t="s">
        <v>342</v>
      </c>
      <c r="T26" s="51" t="s">
        <v>31</v>
      </c>
    </row>
    <row r="27" spans="1:20" ht="12.75" customHeight="1">
      <c r="A27" s="60" t="str">
        <f>D1</f>
        <v>jn19cx</v>
      </c>
      <c r="B27" s="46">
        <v>144.464</v>
      </c>
      <c r="C27" s="47" t="s">
        <v>268</v>
      </c>
      <c r="D27" s="48" t="s">
        <v>270</v>
      </c>
      <c r="E27" s="19" t="s">
        <v>153</v>
      </c>
      <c r="F27" s="48" t="s">
        <v>269</v>
      </c>
      <c r="G27" s="6">
        <f t="shared" si="0"/>
        <v>812.1411889771504</v>
      </c>
      <c r="H27" s="7">
        <f t="shared" si="1"/>
        <v>812.1411889771504</v>
      </c>
      <c r="I27" s="7">
        <f t="shared" si="2"/>
        <v>49.979166666666664</v>
      </c>
      <c r="J27" s="7">
        <f t="shared" si="3"/>
        <v>-2.2083333333333237</v>
      </c>
      <c r="K27" s="7">
        <f t="shared" si="4"/>
        <v>42.979166666666664</v>
      </c>
      <c r="L27" s="7">
        <f t="shared" si="5"/>
        <v>0.7916666666666761</v>
      </c>
      <c r="M27" s="7">
        <f t="shared" si="6"/>
        <v>-0.9534774602987643</v>
      </c>
      <c r="N27" s="8">
        <f t="shared" si="7"/>
        <v>197.54557446792327</v>
      </c>
      <c r="O27" s="49">
        <v>1700</v>
      </c>
      <c r="P27" s="50" t="s">
        <v>367</v>
      </c>
      <c r="Q27" s="49" t="s">
        <v>368</v>
      </c>
      <c r="R27" s="49" t="s">
        <v>369</v>
      </c>
      <c r="S27" s="49" t="s">
        <v>342</v>
      </c>
      <c r="T27" s="51" t="s">
        <v>370</v>
      </c>
    </row>
    <row r="28" spans="1:20" ht="12.75">
      <c r="A28" s="60" t="str">
        <f>D1</f>
        <v>jn19cx</v>
      </c>
      <c r="B28" s="46">
        <v>144.468</v>
      </c>
      <c r="C28" s="47" t="s">
        <v>200</v>
      </c>
      <c r="D28" s="48" t="s">
        <v>372</v>
      </c>
      <c r="E28" s="19" t="s">
        <v>32</v>
      </c>
      <c r="F28" s="48" t="s">
        <v>371</v>
      </c>
      <c r="G28" s="6">
        <f t="shared" si="0"/>
        <v>436.5149274791056</v>
      </c>
      <c r="H28" s="7">
        <f t="shared" si="1"/>
        <v>436.5149274791056</v>
      </c>
      <c r="I28" s="7">
        <f t="shared" si="2"/>
        <v>49.979166666666664</v>
      </c>
      <c r="J28" s="7">
        <f t="shared" si="3"/>
        <v>-2.2083333333333237</v>
      </c>
      <c r="K28" s="7">
        <f t="shared" si="4"/>
        <v>47.18749999999999</v>
      </c>
      <c r="L28" s="7">
        <f t="shared" si="5"/>
        <v>-6.37499999999999</v>
      </c>
      <c r="M28" s="7">
        <f t="shared" si="6"/>
        <v>-0.6919655092371856</v>
      </c>
      <c r="N28" s="8">
        <f t="shared" si="7"/>
        <v>133.78589804176616</v>
      </c>
      <c r="O28" s="49">
        <v>658</v>
      </c>
      <c r="P28" s="50">
        <v>10</v>
      </c>
      <c r="Q28" s="49" t="s">
        <v>363</v>
      </c>
      <c r="R28" s="49" t="s">
        <v>81</v>
      </c>
      <c r="S28" s="49" t="s">
        <v>373</v>
      </c>
      <c r="T28" s="51" t="s">
        <v>374</v>
      </c>
    </row>
    <row r="29" spans="1:20" ht="12.75">
      <c r="A29" s="60" t="str">
        <f>D1</f>
        <v>jn19cx</v>
      </c>
      <c r="B29" s="46">
        <v>144.476</v>
      </c>
      <c r="C29" s="47" t="s">
        <v>207</v>
      </c>
      <c r="D29" s="48" t="s">
        <v>33</v>
      </c>
      <c r="E29" s="24" t="s">
        <v>34</v>
      </c>
      <c r="F29" s="48" t="s">
        <v>35</v>
      </c>
      <c r="G29" s="6">
        <f t="shared" si="0"/>
        <v>836.7328041127557</v>
      </c>
      <c r="H29" s="7">
        <f t="shared" si="1"/>
        <v>836.7328041127557</v>
      </c>
      <c r="I29" s="7">
        <f t="shared" si="2"/>
        <v>49.979166666666664</v>
      </c>
      <c r="J29" s="7">
        <f t="shared" si="3"/>
        <v>-2.2083333333333237</v>
      </c>
      <c r="K29" s="7">
        <f t="shared" si="4"/>
        <v>42.479166666666664</v>
      </c>
      <c r="L29" s="7">
        <f t="shared" si="5"/>
        <v>-2.9583333333333237</v>
      </c>
      <c r="M29" s="7">
        <f t="shared" si="6"/>
        <v>-0.9972739798839778</v>
      </c>
      <c r="N29" s="8">
        <f t="shared" si="7"/>
        <v>175.76843646801535</v>
      </c>
      <c r="O29" s="49">
        <v>1230</v>
      </c>
      <c r="P29" s="50">
        <v>5</v>
      </c>
      <c r="Q29" s="49" t="s">
        <v>69</v>
      </c>
      <c r="R29" s="49" t="s">
        <v>66</v>
      </c>
      <c r="S29" s="49" t="s">
        <v>375</v>
      </c>
      <c r="T29" s="51" t="s">
        <v>36</v>
      </c>
    </row>
    <row r="30" spans="1:20" s="25" customFormat="1" ht="12.75" customHeight="1">
      <c r="A30" s="60" t="str">
        <f>D1</f>
        <v>jn19cx</v>
      </c>
      <c r="B30" s="46">
        <v>144.48</v>
      </c>
      <c r="C30" s="47" t="s">
        <v>309</v>
      </c>
      <c r="D30" s="48" t="s">
        <v>312</v>
      </c>
      <c r="E30" s="24" t="s">
        <v>97</v>
      </c>
      <c r="F30" s="48" t="s">
        <v>311</v>
      </c>
      <c r="G30" s="6">
        <f t="shared" si="0"/>
        <v>116.09412008715384</v>
      </c>
      <c r="H30" s="7">
        <f t="shared" si="1"/>
        <v>116.09412008715384</v>
      </c>
      <c r="I30" s="7">
        <f t="shared" si="2"/>
        <v>49.979166666666664</v>
      </c>
      <c r="J30" s="7">
        <f t="shared" si="3"/>
        <v>-2.2083333333333237</v>
      </c>
      <c r="K30" s="7">
        <f t="shared" si="4"/>
        <v>48.93749999999999</v>
      </c>
      <c r="L30" s="7">
        <f t="shared" si="5"/>
        <v>-2.1249999999999907</v>
      </c>
      <c r="M30" s="7">
        <f t="shared" si="6"/>
        <v>-0.9986218004030221</v>
      </c>
      <c r="N30" s="8">
        <f t="shared" si="7"/>
        <v>183.00845542310077</v>
      </c>
      <c r="O30" s="49">
        <v>104</v>
      </c>
      <c r="P30" s="50">
        <v>10</v>
      </c>
      <c r="Q30" s="49"/>
      <c r="R30" s="49" t="s">
        <v>81</v>
      </c>
      <c r="S30" s="49" t="s">
        <v>376</v>
      </c>
      <c r="T30" s="51" t="s">
        <v>310</v>
      </c>
    </row>
    <row r="31" spans="1:20" s="25" customFormat="1" ht="12.75">
      <c r="A31" s="60" t="str">
        <f>D1</f>
        <v>jn19cx</v>
      </c>
      <c r="B31" s="46">
        <v>144.485</v>
      </c>
      <c r="C31" s="47" t="s">
        <v>87</v>
      </c>
      <c r="D31" s="48" t="s">
        <v>136</v>
      </c>
      <c r="E31" s="24" t="s">
        <v>90</v>
      </c>
      <c r="F31" s="48" t="s">
        <v>137</v>
      </c>
      <c r="G31" s="6">
        <f t="shared" si="0"/>
        <v>1045.405545332971</v>
      </c>
      <c r="H31" s="7">
        <f t="shared" si="1"/>
        <v>1045.405545332971</v>
      </c>
      <c r="I31" s="7">
        <f t="shared" si="2"/>
        <v>49.979166666666664</v>
      </c>
      <c r="J31" s="7">
        <f t="shared" si="3"/>
        <v>-2.2083333333333237</v>
      </c>
      <c r="K31" s="7">
        <f t="shared" si="4"/>
        <v>41.77083333333333</v>
      </c>
      <c r="L31" s="7">
        <f t="shared" si="5"/>
        <v>-8.791666666666657</v>
      </c>
      <c r="M31" s="7">
        <f t="shared" si="6"/>
        <v>-0.8517574938048095</v>
      </c>
      <c r="N31" s="8">
        <f t="shared" si="7"/>
        <v>148.4033417361536</v>
      </c>
      <c r="O31" s="49">
        <v>635</v>
      </c>
      <c r="P31" s="50">
        <v>5</v>
      </c>
      <c r="Q31" s="49" t="s">
        <v>363</v>
      </c>
      <c r="R31" s="49" t="s">
        <v>81</v>
      </c>
      <c r="S31" s="49" t="s">
        <v>342</v>
      </c>
      <c r="T31" s="51" t="s">
        <v>88</v>
      </c>
    </row>
    <row r="32" spans="1:20" s="25" customFormat="1" ht="13.5" thickBot="1">
      <c r="A32" s="38" t="str">
        <f>D1</f>
        <v>jn19cx</v>
      </c>
      <c r="B32" s="52">
        <v>144.492</v>
      </c>
      <c r="C32" s="53" t="s">
        <v>319</v>
      </c>
      <c r="D32" s="59"/>
      <c r="E32" s="72" t="s">
        <v>116</v>
      </c>
      <c r="F32" s="59" t="s">
        <v>320</v>
      </c>
      <c r="G32" s="9">
        <f t="shared" si="0"/>
        <v>554.8505435383593</v>
      </c>
      <c r="H32" s="10">
        <f t="shared" si="1"/>
        <v>554.8505435383593</v>
      </c>
      <c r="I32" s="10">
        <f t="shared" si="2"/>
        <v>49.979166666666664</v>
      </c>
      <c r="J32" s="10">
        <f t="shared" si="3"/>
        <v>-2.2083333333333237</v>
      </c>
      <c r="K32" s="10">
        <f t="shared" si="4"/>
        <v>45.39583333333333</v>
      </c>
      <c r="L32" s="10">
        <f t="shared" si="5"/>
        <v>-5.12499999999999</v>
      </c>
      <c r="M32" s="10">
        <f t="shared" si="6"/>
        <v>-0.9115548598917841</v>
      </c>
      <c r="N32" s="11">
        <f t="shared" si="7"/>
        <v>155.72111378728857</v>
      </c>
      <c r="O32" s="55">
        <v>400</v>
      </c>
      <c r="P32" s="56">
        <v>20</v>
      </c>
      <c r="Q32" s="55" t="s">
        <v>363</v>
      </c>
      <c r="R32" s="55" t="s">
        <v>81</v>
      </c>
      <c r="S32" s="55" t="s">
        <v>377</v>
      </c>
      <c r="T32" s="58" t="s">
        <v>319</v>
      </c>
    </row>
    <row r="33" spans="1:20" s="25" customFormat="1" ht="12.75">
      <c r="A33" s="38" t="s">
        <v>445</v>
      </c>
      <c r="B33" s="40">
        <v>432.401</v>
      </c>
      <c r="C33" s="41" t="s">
        <v>229</v>
      </c>
      <c r="D33" s="42"/>
      <c r="E33" s="26" t="s">
        <v>39</v>
      </c>
      <c r="F33" s="42" t="s">
        <v>378</v>
      </c>
      <c r="G33" s="3">
        <f>IF(F33="","",SUM(180/PI())*111.3*ACOS(SIN(I33*PI()/180)*SIN(K33*PI()/180)+COS(I33*PI()/180)*COS(K33*PI()/180)*COS(L33*PI()/180-J33*PI()/180)))</f>
        <v>96.82611317465509</v>
      </c>
      <c r="H33" s="4">
        <f t="shared" si="1"/>
        <v>96.82611317465509</v>
      </c>
      <c r="I33" s="4">
        <f>IF(F33="","",SUM(-90+1/48+(CODE(UPPER(MID(A33,2,1)))-65)*10+MID(A33,4,1)*1+(CODE(UPPER(MID(A33,6,1)))-65)/24))</f>
        <v>48.979166666666664</v>
      </c>
      <c r="J33" s="4">
        <f>IF(F33="","",SUM(180-1/24-(CODE(UPPER(MID(A33,1,1)))-65)*20-MID(A33,3,1)*2-(CODE(UPPER(MID(A33,5,1)))-65)/12))</f>
        <v>-2.2083333333333237</v>
      </c>
      <c r="K33" s="4">
        <f>IF(F33="","",SUM(-90+1/48+(CODE(UPPER(MID(F33,2,1)))-65)*10+MID(F33,4,1)*1+(CODE(UPPER(MID(F33,6,1)))-65)/24))</f>
        <v>48.229166666666664</v>
      </c>
      <c r="L33" s="4">
        <f>IF(F33="","",SUM(180-1/24-(CODE(UPPER(MID(F33,1,1)))-65)*20-MID(F33,3,1)*2-(CODE(UPPER(MID(F33,5,1)))-65)/12))</f>
        <v>-2.8749999999999907</v>
      </c>
      <c r="M33" s="4">
        <f>(SIN(K33*PI()/180)-COS(G33/6377.02)*SIN(I33*PI()/180))/(SIN(G33/6377.02)*COS(I33*PI()/180))</f>
        <v>-0.8598801818315631</v>
      </c>
      <c r="N33" s="5">
        <f>IF(L33&gt;J33,360-ACOS(M33)*180/PI(),ACOS(M33)*180/PI())</f>
        <v>149.30313237579358</v>
      </c>
      <c r="O33" s="43">
        <v>150</v>
      </c>
      <c r="P33" s="44">
        <v>5</v>
      </c>
      <c r="Q33" s="43" t="s">
        <v>379</v>
      </c>
      <c r="R33" s="43" t="s">
        <v>81</v>
      </c>
      <c r="S33" s="43" t="s">
        <v>339</v>
      </c>
      <c r="T33" s="45" t="s">
        <v>75</v>
      </c>
    </row>
    <row r="34" spans="1:20" s="25" customFormat="1" ht="12.75">
      <c r="A34" s="38" t="s">
        <v>445</v>
      </c>
      <c r="B34" s="46">
        <v>432.404</v>
      </c>
      <c r="C34" s="47" t="s">
        <v>226</v>
      </c>
      <c r="D34" s="48" t="s">
        <v>237</v>
      </c>
      <c r="E34" s="19" t="s">
        <v>109</v>
      </c>
      <c r="F34" s="48" t="s">
        <v>238</v>
      </c>
      <c r="G34" s="6">
        <f>IF(F34="","",SUM(180/PI())*111.3*ACOS(SIN(I34*PI()/180)*SIN(K34*PI()/180)+COS(I34*PI()/180)*COS(K34*PI()/180)*COS(L34*PI()/180-J34*PI()/180)))</f>
        <v>716.0060395420634</v>
      </c>
      <c r="H34" s="7">
        <f t="shared" si="1"/>
        <v>716.0060395420634</v>
      </c>
      <c r="I34" s="7">
        <f>IF(F34="","",SUM(-90+1/48+(CODE(UPPER(MID(A34,2,1)))-65)*10+MID(A34,4,1)*1+(CODE(UPPER(MID(A34,6,1)))-65)/24))</f>
        <v>48.979166666666664</v>
      </c>
      <c r="J34" s="7">
        <f>IF(F34="","",SUM(180-1/24-(CODE(UPPER(MID(A34,1,1)))-65)*20-MID(A34,3,1)*2-(CODE(UPPER(MID(A34,5,1)))-65)/12))</f>
        <v>-2.2083333333333237</v>
      </c>
      <c r="K34" s="7">
        <f>IF(F34="","",SUM(-90+1/48+(CODE(UPPER(MID(F34,2,1)))-65)*10+MID(F34,4,1)*1+(CODE(UPPER(MID(F34,6,1)))-65)/24))</f>
        <v>43.14583333333333</v>
      </c>
      <c r="L34" s="7">
        <f>IF(F34="","",SUM(180-1/24-(CODE(UPPER(MID(F34,1,1)))-65)*20-MID(F34,3,1)*2-(CODE(UPPER(MID(F34,5,1)))-65)/12))</f>
        <v>-6.12499999999999</v>
      </c>
      <c r="M34" s="7">
        <f>(SIN(K34*PI()/180)-COS(G34/6377.02)*SIN(I34*PI()/180))/(SIN(G34/6377.02)*COS(I34*PI()/180))</f>
        <v>-0.8956304254025002</v>
      </c>
      <c r="N34" s="8">
        <f>IF(L34&gt;J34,360-ACOS(M34)*180/PI(),ACOS(M34)*180/PI())</f>
        <v>153.58952110671393</v>
      </c>
      <c r="O34" s="49">
        <v>230</v>
      </c>
      <c r="P34" s="50">
        <v>5</v>
      </c>
      <c r="Q34" s="49" t="s">
        <v>363</v>
      </c>
      <c r="R34" s="49" t="s">
        <v>81</v>
      </c>
      <c r="S34" s="49" t="s">
        <v>345</v>
      </c>
      <c r="T34" s="51" t="s">
        <v>182</v>
      </c>
    </row>
    <row r="35" spans="1:20" s="25" customFormat="1" ht="12.75">
      <c r="A35" s="38" t="s">
        <v>445</v>
      </c>
      <c r="B35" s="46">
        <v>432.408</v>
      </c>
      <c r="C35" s="47" t="s">
        <v>94</v>
      </c>
      <c r="D35" s="48" t="s">
        <v>95</v>
      </c>
      <c r="E35" s="19" t="s">
        <v>15</v>
      </c>
      <c r="F35" s="48" t="s">
        <v>16</v>
      </c>
      <c r="G35" s="6">
        <f>IF(F35="","",SUM(180/PI())*111.3*ACOS(SIN(I35*PI()/180)*SIN(K35*PI()/180)+COS(I35*PI()/180)*COS(K35*PI()/180)*COS(L35*PI()/180-J35*PI()/180)))</f>
        <v>410.2707232990304</v>
      </c>
      <c r="H35" s="7">
        <f t="shared" si="1"/>
        <v>410.2707232990304</v>
      </c>
      <c r="I35" s="7">
        <f>IF(F35="","",SUM(-90+1/48+(CODE(UPPER(MID(A35,2,1)))-65)*10+MID(A35,4,1)*1+(CODE(UPPER(MID(A35,6,1)))-65)/24))</f>
        <v>48.979166666666664</v>
      </c>
      <c r="J35" s="7">
        <f>IF(F35="","",SUM(180-1/24-(CODE(UPPER(MID(A35,1,1)))-65)*20-MID(A35,3,1)*2-(CODE(UPPER(MID(A35,5,1)))-65)/12))</f>
        <v>-2.2083333333333237</v>
      </c>
      <c r="K35" s="7">
        <f>IF(F35="","",SUM(-90+1/48+(CODE(UPPER(MID(F35,2,1)))-65)*10+MID(F35,4,1)*1+(CODE(UPPER(MID(F35,6,1)))-65)/24))</f>
        <v>47.93749999999999</v>
      </c>
      <c r="L35" s="7">
        <f>IF(F35="","",SUM(180-1/24-(CODE(UPPER(MID(F35,1,1)))-65)*20-MID(F35,3,1)*2-(CODE(UPPER(MID(F35,5,1)))-65)/12))</f>
        <v>3.1250000000000093</v>
      </c>
      <c r="M35" s="7">
        <f>(SIN(K35*PI()/180)-COS(G35/6377.02)*SIN(I35*PI()/180))/(SIN(G35/6377.02)*COS(I35*PI()/180))</f>
        <v>-0.24873155828012855</v>
      </c>
      <c r="N35" s="8">
        <f>IF(L35&gt;J35,360-ACOS(M35)*180/PI(),ACOS(M35)*180/PI())</f>
        <v>255.597534964145</v>
      </c>
      <c r="O35" s="49">
        <v>165</v>
      </c>
      <c r="P35" s="50">
        <v>15</v>
      </c>
      <c r="Q35" s="49" t="s">
        <v>380</v>
      </c>
      <c r="R35" s="49" t="s">
        <v>74</v>
      </c>
      <c r="S35" s="49" t="s">
        <v>342</v>
      </c>
      <c r="T35" s="51" t="s">
        <v>18</v>
      </c>
    </row>
    <row r="36" spans="1:20" ht="12.75">
      <c r="A36" s="38" t="str">
        <f>D1</f>
        <v>jn19cx</v>
      </c>
      <c r="B36" s="46">
        <v>432.413</v>
      </c>
      <c r="C36" s="47" t="s">
        <v>214</v>
      </c>
      <c r="D36" s="48" t="s">
        <v>143</v>
      </c>
      <c r="E36" s="19" t="s">
        <v>118</v>
      </c>
      <c r="F36" s="48" t="s">
        <v>119</v>
      </c>
      <c r="G36" s="6">
        <f t="shared" si="0"/>
        <v>658.6459342708853</v>
      </c>
      <c r="H36" s="7">
        <f t="shared" si="1"/>
        <v>658.6459342708853</v>
      </c>
      <c r="I36" s="7">
        <f t="shared" si="2"/>
        <v>49.979166666666664</v>
      </c>
      <c r="J36" s="7">
        <f t="shared" si="3"/>
        <v>-2.2083333333333237</v>
      </c>
      <c r="K36" s="7">
        <f t="shared" si="4"/>
        <v>44.06249999999999</v>
      </c>
      <c r="L36" s="7">
        <f t="shared" si="5"/>
        <v>-2.3749999999999907</v>
      </c>
      <c r="M36" s="7">
        <f t="shared" si="6"/>
        <v>-0.9997944153883701</v>
      </c>
      <c r="N36" s="8">
        <f t="shared" si="7"/>
        <v>178.83817592171246</v>
      </c>
      <c r="O36" s="49">
        <v>625</v>
      </c>
      <c r="P36" s="50" t="s">
        <v>243</v>
      </c>
      <c r="Q36" s="49" t="s">
        <v>381</v>
      </c>
      <c r="R36" s="49" t="s">
        <v>382</v>
      </c>
      <c r="S36" s="49" t="s">
        <v>345</v>
      </c>
      <c r="T36" s="51" t="s">
        <v>138</v>
      </c>
    </row>
    <row r="37" spans="1:20" ht="12.75">
      <c r="A37" s="38" t="str">
        <f>D1</f>
        <v>jn19cx</v>
      </c>
      <c r="B37" s="46">
        <v>432.418</v>
      </c>
      <c r="C37" s="47" t="s">
        <v>102</v>
      </c>
      <c r="D37" s="48" t="s">
        <v>104</v>
      </c>
      <c r="E37" s="19" t="s">
        <v>103</v>
      </c>
      <c r="F37" s="48" t="s">
        <v>106</v>
      </c>
      <c r="G37" s="6">
        <f t="shared" si="0"/>
        <v>498.0556923831519</v>
      </c>
      <c r="H37" s="7">
        <f t="shared" si="1"/>
        <v>498.0556923831519</v>
      </c>
      <c r="I37" s="7">
        <f t="shared" si="2"/>
        <v>49.979166666666664</v>
      </c>
      <c r="J37" s="7">
        <f t="shared" si="3"/>
        <v>-2.2083333333333237</v>
      </c>
      <c r="K37" s="7">
        <f t="shared" si="4"/>
        <v>45.979166666666664</v>
      </c>
      <c r="L37" s="7">
        <f t="shared" si="5"/>
        <v>0.7916666666666761</v>
      </c>
      <c r="M37" s="7">
        <f t="shared" si="6"/>
        <v>-0.8847109123232534</v>
      </c>
      <c r="N37" s="8">
        <f t="shared" si="7"/>
        <v>207.78403295593625</v>
      </c>
      <c r="O37" s="49">
        <v>80</v>
      </c>
      <c r="P37" s="50">
        <v>1</v>
      </c>
      <c r="Q37" s="49" t="s">
        <v>363</v>
      </c>
      <c r="R37" s="49" t="s">
        <v>81</v>
      </c>
      <c r="S37" s="49" t="s">
        <v>342</v>
      </c>
      <c r="T37" s="51" t="s">
        <v>105</v>
      </c>
    </row>
    <row r="38" spans="1:20" ht="12.75">
      <c r="A38" s="38" t="str">
        <f>D1</f>
        <v>jn19cx</v>
      </c>
      <c r="B38" s="46">
        <v>432.42</v>
      </c>
      <c r="C38" s="47" t="s">
        <v>205</v>
      </c>
      <c r="D38" s="48" t="s">
        <v>122</v>
      </c>
      <c r="E38" s="24" t="s">
        <v>34</v>
      </c>
      <c r="F38" s="48" t="s">
        <v>67</v>
      </c>
      <c r="G38" s="6">
        <f t="shared" si="0"/>
        <v>834.7745079572845</v>
      </c>
      <c r="H38" s="7">
        <f t="shared" si="1"/>
        <v>834.7745079572845</v>
      </c>
      <c r="I38" s="7">
        <f t="shared" si="2"/>
        <v>49.979166666666664</v>
      </c>
      <c r="J38" s="7">
        <f t="shared" si="3"/>
        <v>-2.2083333333333237</v>
      </c>
      <c r="K38" s="7">
        <f t="shared" si="4"/>
        <v>42.479166666666664</v>
      </c>
      <c r="L38" s="7">
        <f t="shared" si="5"/>
        <v>-2.1249999999999907</v>
      </c>
      <c r="M38" s="7">
        <f t="shared" si="6"/>
        <v>-0.9999661855848536</v>
      </c>
      <c r="N38" s="8">
        <f t="shared" si="7"/>
        <v>180.47118319658415</v>
      </c>
      <c r="O38" s="49">
        <v>2400</v>
      </c>
      <c r="P38" s="50">
        <v>10</v>
      </c>
      <c r="Q38" s="49" t="s">
        <v>363</v>
      </c>
      <c r="R38" s="49" t="s">
        <v>81</v>
      </c>
      <c r="S38" s="49" t="s">
        <v>375</v>
      </c>
      <c r="T38" s="51" t="s">
        <v>36</v>
      </c>
    </row>
    <row r="39" spans="1:20" ht="12.75">
      <c r="A39" s="38" t="str">
        <f>D1</f>
        <v>jn19cx</v>
      </c>
      <c r="B39" s="46">
        <v>432.436</v>
      </c>
      <c r="C39" s="47" t="s">
        <v>212</v>
      </c>
      <c r="D39" s="48" t="s">
        <v>383</v>
      </c>
      <c r="E39" s="19" t="s">
        <v>12</v>
      </c>
      <c r="F39" s="48" t="s">
        <v>155</v>
      </c>
      <c r="G39" s="6">
        <f t="shared" si="0"/>
        <v>423.00595277588076</v>
      </c>
      <c r="H39" s="7">
        <f t="shared" si="1"/>
        <v>423.00595277588076</v>
      </c>
      <c r="I39" s="7">
        <f t="shared" si="2"/>
        <v>49.979166666666664</v>
      </c>
      <c r="J39" s="7">
        <f t="shared" si="3"/>
        <v>-2.2083333333333237</v>
      </c>
      <c r="K39" s="7">
        <f t="shared" si="4"/>
        <v>46.31249999999999</v>
      </c>
      <c r="L39" s="7">
        <f t="shared" si="5"/>
        <v>-0.7083333333333238</v>
      </c>
      <c r="M39" s="7">
        <f t="shared" si="6"/>
        <v>-0.9620761623964936</v>
      </c>
      <c r="N39" s="8">
        <f t="shared" si="7"/>
        <v>195.82981802729984</v>
      </c>
      <c r="O39" s="49">
        <v>205</v>
      </c>
      <c r="P39" s="50">
        <v>20</v>
      </c>
      <c r="Q39" s="49" t="s">
        <v>363</v>
      </c>
      <c r="R39" s="49" t="s">
        <v>81</v>
      </c>
      <c r="S39" s="49" t="s">
        <v>339</v>
      </c>
      <c r="T39" s="51" t="s">
        <v>40</v>
      </c>
    </row>
    <row r="40" spans="1:20" ht="12.75">
      <c r="A40" s="38" t="str">
        <f>D1</f>
        <v>jn19cx</v>
      </c>
      <c r="B40" s="46">
        <v>432.44</v>
      </c>
      <c r="C40" s="47" t="s">
        <v>131</v>
      </c>
      <c r="D40" s="48" t="s">
        <v>129</v>
      </c>
      <c r="E40" s="19" t="s">
        <v>116</v>
      </c>
      <c r="F40" s="48" t="s">
        <v>130</v>
      </c>
      <c r="G40" s="6">
        <f t="shared" si="0"/>
        <v>620.9129982354549</v>
      </c>
      <c r="H40" s="7">
        <f t="shared" si="1"/>
        <v>620.9129982354549</v>
      </c>
      <c r="I40" s="7">
        <f t="shared" si="2"/>
        <v>49.979166666666664</v>
      </c>
      <c r="J40" s="7">
        <f t="shared" si="3"/>
        <v>-2.2083333333333237</v>
      </c>
      <c r="K40" s="7">
        <f t="shared" si="4"/>
        <v>44.979166666666664</v>
      </c>
      <c r="L40" s="7">
        <f t="shared" si="5"/>
        <v>-5.87499999999999</v>
      </c>
      <c r="M40" s="7">
        <f t="shared" si="6"/>
        <v>-0.8851329489706395</v>
      </c>
      <c r="N40" s="8">
        <f t="shared" si="7"/>
        <v>152.26788648475193</v>
      </c>
      <c r="O40" s="49">
        <v>2120</v>
      </c>
      <c r="P40" s="50">
        <v>2</v>
      </c>
      <c r="Q40" s="49" t="s">
        <v>352</v>
      </c>
      <c r="R40" s="49" t="s">
        <v>81</v>
      </c>
      <c r="S40" s="49" t="s">
        <v>342</v>
      </c>
      <c r="T40" s="51" t="s">
        <v>384</v>
      </c>
    </row>
    <row r="41" spans="1:20" s="25" customFormat="1" ht="12.75">
      <c r="A41" s="38" t="str">
        <f>D1</f>
        <v>jn19cx</v>
      </c>
      <c r="B41" s="46">
        <v>432.454</v>
      </c>
      <c r="C41" s="47" t="s">
        <v>236</v>
      </c>
      <c r="D41" s="48" t="s">
        <v>176</v>
      </c>
      <c r="E41" s="19" t="s">
        <v>177</v>
      </c>
      <c r="F41" s="48" t="s">
        <v>186</v>
      </c>
      <c r="G41" s="6">
        <f t="shared" si="0"/>
        <v>328.16337049934157</v>
      </c>
      <c r="H41" s="7">
        <f t="shared" si="1"/>
        <v>328.16337049934157</v>
      </c>
      <c r="I41" s="7">
        <f t="shared" si="2"/>
        <v>49.979166666666664</v>
      </c>
      <c r="J41" s="7">
        <f t="shared" si="3"/>
        <v>-2.2083333333333237</v>
      </c>
      <c r="K41" s="7">
        <f t="shared" si="4"/>
        <v>48.604166666666664</v>
      </c>
      <c r="L41" s="7">
        <f t="shared" si="5"/>
        <v>-6.208333333333324</v>
      </c>
      <c r="M41" s="7">
        <f t="shared" si="6"/>
        <v>-0.4425248738847697</v>
      </c>
      <c r="N41" s="8">
        <f t="shared" si="7"/>
        <v>116.26508932714094</v>
      </c>
      <c r="O41" s="49">
        <v>238</v>
      </c>
      <c r="P41" s="50">
        <v>3.5</v>
      </c>
      <c r="Q41" s="49" t="s">
        <v>354</v>
      </c>
      <c r="R41" s="49" t="s">
        <v>81</v>
      </c>
      <c r="S41" s="49" t="s">
        <v>342</v>
      </c>
      <c r="T41" s="51" t="s">
        <v>175</v>
      </c>
    </row>
    <row r="42" spans="1:20" ht="12.75">
      <c r="A42" s="38" t="str">
        <f>D1</f>
        <v>jn19cx</v>
      </c>
      <c r="B42" s="46">
        <v>432.459</v>
      </c>
      <c r="C42" s="47" t="s">
        <v>306</v>
      </c>
      <c r="D42" s="48" t="s">
        <v>348</v>
      </c>
      <c r="E42" s="19" t="s">
        <v>25</v>
      </c>
      <c r="F42" s="48" t="s">
        <v>307</v>
      </c>
      <c r="G42" s="6">
        <f t="shared" si="0"/>
        <v>113.23508408526999</v>
      </c>
      <c r="H42" s="7">
        <f t="shared" si="1"/>
        <v>113.23508408526999</v>
      </c>
      <c r="I42" s="7">
        <f t="shared" si="2"/>
        <v>49.979166666666664</v>
      </c>
      <c r="J42" s="7">
        <f t="shared" si="3"/>
        <v>-2.2083333333333237</v>
      </c>
      <c r="K42" s="7">
        <f t="shared" si="4"/>
        <v>50.31249999999999</v>
      </c>
      <c r="L42" s="7">
        <f t="shared" si="5"/>
        <v>-3.708333333333324</v>
      </c>
      <c r="M42" s="7">
        <f t="shared" si="6"/>
        <v>0.3370905972794811</v>
      </c>
      <c r="N42" s="8">
        <f t="shared" si="7"/>
        <v>70.30028366646286</v>
      </c>
      <c r="O42" s="49">
        <v>130</v>
      </c>
      <c r="P42" s="50">
        <v>25</v>
      </c>
      <c r="Q42" s="49" t="s">
        <v>354</v>
      </c>
      <c r="R42" s="49" t="s">
        <v>81</v>
      </c>
      <c r="S42" s="49" t="s">
        <v>339</v>
      </c>
      <c r="T42" s="51" t="s">
        <v>151</v>
      </c>
    </row>
    <row r="43" spans="1:20" ht="13.5" thickBot="1">
      <c r="A43" s="38" t="str">
        <f>D1</f>
        <v>jn19cx</v>
      </c>
      <c r="B43" s="52">
        <v>432.487</v>
      </c>
      <c r="C43" s="53" t="s">
        <v>231</v>
      </c>
      <c r="D43" s="59" t="s">
        <v>232</v>
      </c>
      <c r="E43" s="21" t="s">
        <v>233</v>
      </c>
      <c r="F43" s="59" t="s">
        <v>234</v>
      </c>
      <c r="G43" s="9">
        <f t="shared" si="0"/>
        <v>685.5454407621149</v>
      </c>
      <c r="H43" s="10">
        <f t="shared" si="1"/>
        <v>685.5454407621149</v>
      </c>
      <c r="I43" s="10">
        <f t="shared" si="2"/>
        <v>49.979166666666664</v>
      </c>
      <c r="J43" s="10">
        <f t="shared" si="3"/>
        <v>-2.2083333333333237</v>
      </c>
      <c r="K43" s="10">
        <f t="shared" si="4"/>
        <v>43.89583333333333</v>
      </c>
      <c r="L43" s="10">
        <f t="shared" si="5"/>
        <v>-3.6249999999999902</v>
      </c>
      <c r="M43" s="10">
        <f t="shared" si="6"/>
        <v>-0.9861188682398374</v>
      </c>
      <c r="N43" s="11">
        <f t="shared" si="7"/>
        <v>170.44229268905985</v>
      </c>
      <c r="O43" s="55">
        <v>942</v>
      </c>
      <c r="P43" s="56">
        <v>5</v>
      </c>
      <c r="Q43" s="55" t="s">
        <v>363</v>
      </c>
      <c r="R43" s="55" t="s">
        <v>81</v>
      </c>
      <c r="S43" s="55" t="s">
        <v>345</v>
      </c>
      <c r="T43" s="58" t="s">
        <v>235</v>
      </c>
    </row>
    <row r="44" spans="1:20" ht="12.75">
      <c r="A44" s="38" t="str">
        <f>D1</f>
        <v>jn19cx</v>
      </c>
      <c r="B44" s="40">
        <v>1296.739</v>
      </c>
      <c r="C44" s="41" t="s">
        <v>208</v>
      </c>
      <c r="D44" s="42" t="s">
        <v>42</v>
      </c>
      <c r="E44" s="17" t="s">
        <v>43</v>
      </c>
      <c r="F44" s="42" t="s">
        <v>190</v>
      </c>
      <c r="G44" s="3">
        <f t="shared" si="0"/>
        <v>409.5109690030603</v>
      </c>
      <c r="H44" s="4">
        <f t="shared" si="1"/>
        <v>409.5109690030603</v>
      </c>
      <c r="I44" s="4">
        <f t="shared" si="2"/>
        <v>49.979166666666664</v>
      </c>
      <c r="J44" s="4">
        <f t="shared" si="3"/>
        <v>-2.2083333333333237</v>
      </c>
      <c r="K44" s="4">
        <f t="shared" si="4"/>
        <v>48.39583333333333</v>
      </c>
      <c r="L44" s="4">
        <f t="shared" si="5"/>
        <v>-7.291666666666657</v>
      </c>
      <c r="M44" s="4">
        <f t="shared" si="6"/>
        <v>-0.3994066154859227</v>
      </c>
      <c r="N44" s="5">
        <f t="shared" si="7"/>
        <v>113.54108838857596</v>
      </c>
      <c r="O44" s="43">
        <v>1070</v>
      </c>
      <c r="P44" s="44">
        <v>4</v>
      </c>
      <c r="Q44" s="43" t="s">
        <v>363</v>
      </c>
      <c r="R44" s="43" t="s">
        <v>81</v>
      </c>
      <c r="S44" s="43" t="s">
        <v>342</v>
      </c>
      <c r="T44" s="45" t="s">
        <v>44</v>
      </c>
    </row>
    <row r="45" spans="1:20" ht="12.75">
      <c r="A45" s="38" t="str">
        <f>D1</f>
        <v>jn19cx</v>
      </c>
      <c r="B45" s="46">
        <v>1296.812</v>
      </c>
      <c r="C45" s="47" t="s">
        <v>209</v>
      </c>
      <c r="D45" s="48" t="s">
        <v>45</v>
      </c>
      <c r="E45" s="19" t="s">
        <v>46</v>
      </c>
      <c r="F45" s="48" t="s">
        <v>265</v>
      </c>
      <c r="G45" s="6">
        <f t="shared" si="0"/>
        <v>422.4192820294445</v>
      </c>
      <c r="H45" s="7">
        <f t="shared" si="1"/>
        <v>422.4192820294445</v>
      </c>
      <c r="I45" s="7">
        <f t="shared" si="2"/>
        <v>49.979166666666664</v>
      </c>
      <c r="J45" s="7">
        <f t="shared" si="3"/>
        <v>-2.2083333333333237</v>
      </c>
      <c r="K45" s="7">
        <f t="shared" si="4"/>
        <v>47.979166666666664</v>
      </c>
      <c r="L45" s="7">
        <f t="shared" si="5"/>
        <v>-7.12499999999999</v>
      </c>
      <c r="M45" s="7">
        <f t="shared" si="6"/>
        <v>-0.4987460452530559</v>
      </c>
      <c r="N45" s="8">
        <f t="shared" si="7"/>
        <v>119.91707364028026</v>
      </c>
      <c r="O45" s="49">
        <v>1278</v>
      </c>
      <c r="P45" s="50">
        <v>0.8</v>
      </c>
      <c r="Q45" s="49" t="s">
        <v>50</v>
      </c>
      <c r="R45" s="49" t="s">
        <v>385</v>
      </c>
      <c r="S45" s="49" t="s">
        <v>342</v>
      </c>
      <c r="T45" s="51" t="s">
        <v>189</v>
      </c>
    </row>
    <row r="46" spans="1:20" ht="12.75">
      <c r="A46" s="70" t="str">
        <f>D1</f>
        <v>jn19cx</v>
      </c>
      <c r="B46" s="46">
        <v>1296.816</v>
      </c>
      <c r="C46" s="47" t="s">
        <v>125</v>
      </c>
      <c r="D46" s="48" t="s">
        <v>108</v>
      </c>
      <c r="E46" s="19" t="s">
        <v>101</v>
      </c>
      <c r="F46" s="48" t="s">
        <v>110</v>
      </c>
      <c r="G46" s="6">
        <f t="shared" si="0"/>
        <v>519.3130329562863</v>
      </c>
      <c r="H46" s="7">
        <f t="shared" si="1"/>
        <v>519.3130329562863</v>
      </c>
      <c r="I46" s="7">
        <f t="shared" si="2"/>
        <v>49.979166666666664</v>
      </c>
      <c r="J46" s="7">
        <f t="shared" si="3"/>
        <v>-2.2083333333333237</v>
      </c>
      <c r="K46" s="7">
        <f t="shared" si="4"/>
        <v>45.604166666666664</v>
      </c>
      <c r="L46" s="7">
        <f t="shared" si="5"/>
        <v>0.2083333333333428</v>
      </c>
      <c r="M46" s="7">
        <f t="shared" si="6"/>
        <v>-0.9319243257084716</v>
      </c>
      <c r="N46" s="8">
        <f t="shared" si="7"/>
        <v>201.26320301942994</v>
      </c>
      <c r="O46" s="49">
        <v>125</v>
      </c>
      <c r="P46" s="50">
        <v>10</v>
      </c>
      <c r="Q46" s="49" t="s">
        <v>363</v>
      </c>
      <c r="R46" s="49" t="s">
        <v>81</v>
      </c>
      <c r="S46" s="49" t="s">
        <v>342</v>
      </c>
      <c r="T46" s="51" t="s">
        <v>105</v>
      </c>
    </row>
    <row r="47" spans="1:20" ht="12.75" customHeight="1">
      <c r="A47" s="70" t="str">
        <f>D1</f>
        <v>jn19cx</v>
      </c>
      <c r="B47" s="46">
        <v>1296.825</v>
      </c>
      <c r="C47" s="47" t="s">
        <v>114</v>
      </c>
      <c r="D47" s="48" t="s">
        <v>115</v>
      </c>
      <c r="E47" s="19" t="s">
        <v>116</v>
      </c>
      <c r="F47" s="48" t="s">
        <v>193</v>
      </c>
      <c r="G47" s="6">
        <f t="shared" si="0"/>
        <v>604.1554449009059</v>
      </c>
      <c r="H47" s="7">
        <f t="shared" si="1"/>
        <v>604.1554449009059</v>
      </c>
      <c r="I47" s="7">
        <f t="shared" si="2"/>
        <v>49.979166666666664</v>
      </c>
      <c r="J47" s="7">
        <f t="shared" si="3"/>
        <v>-2.2083333333333237</v>
      </c>
      <c r="K47" s="7">
        <f t="shared" si="4"/>
        <v>45.14583333333333</v>
      </c>
      <c r="L47" s="7">
        <f t="shared" si="5"/>
        <v>-5.87499999999999</v>
      </c>
      <c r="M47" s="7">
        <f t="shared" si="6"/>
        <v>-0.8790047222748072</v>
      </c>
      <c r="N47" s="8">
        <f t="shared" si="7"/>
        <v>151.52253575755051</v>
      </c>
      <c r="O47" s="49">
        <v>1700</v>
      </c>
      <c r="P47" s="50">
        <v>0.1</v>
      </c>
      <c r="Q47" s="49" t="s">
        <v>386</v>
      </c>
      <c r="R47" s="49" t="s">
        <v>387</v>
      </c>
      <c r="S47" s="49" t="s">
        <v>342</v>
      </c>
      <c r="T47" s="51" t="s">
        <v>117</v>
      </c>
    </row>
    <row r="48" spans="1:20" ht="12.75">
      <c r="A48" s="70" t="str">
        <f>D1</f>
        <v>jn19cx</v>
      </c>
      <c r="B48" s="46">
        <v>1296.847</v>
      </c>
      <c r="C48" s="47" t="s">
        <v>219</v>
      </c>
      <c r="D48" s="48" t="s">
        <v>389</v>
      </c>
      <c r="E48" s="19" t="s">
        <v>39</v>
      </c>
      <c r="F48" s="48" t="s">
        <v>388</v>
      </c>
      <c r="G48" s="6">
        <f t="shared" si="0"/>
        <v>168.88707717126744</v>
      </c>
      <c r="H48" s="7">
        <f t="shared" si="1"/>
        <v>168.88707717126744</v>
      </c>
      <c r="I48" s="7">
        <f t="shared" si="2"/>
        <v>49.979166666666664</v>
      </c>
      <c r="J48" s="7">
        <f t="shared" si="3"/>
        <v>-2.2083333333333237</v>
      </c>
      <c r="K48" s="7">
        <f t="shared" si="4"/>
        <v>48.56249999999999</v>
      </c>
      <c r="L48" s="7">
        <f t="shared" si="5"/>
        <v>-3.041666666666657</v>
      </c>
      <c r="M48" s="7">
        <f t="shared" si="6"/>
        <v>-0.9316016517249167</v>
      </c>
      <c r="N48" s="8">
        <f t="shared" si="7"/>
        <v>158.68587562448315</v>
      </c>
      <c r="O48" s="49">
        <v>140</v>
      </c>
      <c r="P48" s="50">
        <v>10</v>
      </c>
      <c r="Q48" s="49" t="s">
        <v>180</v>
      </c>
      <c r="R48" s="49" t="s">
        <v>81</v>
      </c>
      <c r="S48" s="49" t="s">
        <v>339</v>
      </c>
      <c r="T48" s="51" t="s">
        <v>48</v>
      </c>
    </row>
    <row r="49" spans="1:20" ht="12.75">
      <c r="A49" s="70" t="str">
        <f>D1</f>
        <v>jn19cx</v>
      </c>
      <c r="B49" s="46">
        <v>1296.854</v>
      </c>
      <c r="C49" s="47" t="s">
        <v>246</v>
      </c>
      <c r="D49" s="48" t="s">
        <v>176</v>
      </c>
      <c r="E49" s="18" t="s">
        <v>177</v>
      </c>
      <c r="F49" s="48" t="s">
        <v>247</v>
      </c>
      <c r="G49" s="6">
        <f t="shared" si="0"/>
        <v>320.5498455110136</v>
      </c>
      <c r="H49" s="7">
        <f t="shared" si="1"/>
        <v>320.5498455110136</v>
      </c>
      <c r="I49" s="7">
        <f t="shared" si="2"/>
        <v>49.979166666666664</v>
      </c>
      <c r="J49" s="7">
        <f t="shared" si="3"/>
        <v>-2.2083333333333237</v>
      </c>
      <c r="K49" s="7">
        <f t="shared" si="4"/>
        <v>48.64583333333333</v>
      </c>
      <c r="L49" s="7">
        <f t="shared" si="5"/>
        <v>-6.12499999999999</v>
      </c>
      <c r="M49" s="7">
        <f t="shared" si="6"/>
        <v>-0.43958825650107836</v>
      </c>
      <c r="N49" s="8">
        <f t="shared" si="7"/>
        <v>116.07761323684997</v>
      </c>
      <c r="O49" s="49">
        <v>420</v>
      </c>
      <c r="P49" s="50">
        <v>5</v>
      </c>
      <c r="Q49" s="49" t="s">
        <v>390</v>
      </c>
      <c r="R49" s="49" t="s">
        <v>391</v>
      </c>
      <c r="S49" s="49" t="s">
        <v>345</v>
      </c>
      <c r="T49" s="51" t="s">
        <v>248</v>
      </c>
    </row>
    <row r="50" spans="1:20" ht="12.75" customHeight="1">
      <c r="A50" s="70" t="str">
        <f>D1</f>
        <v>jn19cx</v>
      </c>
      <c r="B50" s="46">
        <v>1296.859</v>
      </c>
      <c r="C50" s="47" t="s">
        <v>198</v>
      </c>
      <c r="D50" s="48" t="s">
        <v>63</v>
      </c>
      <c r="E50" s="18" t="s">
        <v>37</v>
      </c>
      <c r="F50" s="48" t="s">
        <v>64</v>
      </c>
      <c r="G50" s="6">
        <f t="shared" si="0"/>
        <v>750.4375208696563</v>
      </c>
      <c r="H50" s="7">
        <f t="shared" si="1"/>
        <v>750.4375208696563</v>
      </c>
      <c r="I50" s="7">
        <f t="shared" si="2"/>
        <v>49.979166666666664</v>
      </c>
      <c r="J50" s="7">
        <f t="shared" si="3"/>
        <v>-2.2083333333333237</v>
      </c>
      <c r="K50" s="7">
        <f t="shared" si="4"/>
        <v>43.52083333333333</v>
      </c>
      <c r="L50" s="7">
        <f t="shared" si="5"/>
        <v>-5.041666666666657</v>
      </c>
      <c r="M50" s="7">
        <f t="shared" si="6"/>
        <v>-0.9522585203797719</v>
      </c>
      <c r="N50" s="8">
        <f t="shared" si="7"/>
        <v>162.22421804337847</v>
      </c>
      <c r="O50" s="49">
        <v>114</v>
      </c>
      <c r="P50" s="50">
        <v>20</v>
      </c>
      <c r="Q50" s="49" t="s">
        <v>49</v>
      </c>
      <c r="R50" s="49" t="s">
        <v>81</v>
      </c>
      <c r="S50" s="49" t="s">
        <v>339</v>
      </c>
      <c r="T50" s="51" t="s">
        <v>38</v>
      </c>
    </row>
    <row r="51" spans="1:20" ht="12.75">
      <c r="A51" s="70" t="str">
        <f>D1</f>
        <v>jn19cx</v>
      </c>
      <c r="B51" s="46">
        <v>1296.872</v>
      </c>
      <c r="C51" s="47" t="s">
        <v>84</v>
      </c>
      <c r="D51" s="48" t="s">
        <v>91</v>
      </c>
      <c r="E51" s="18" t="s">
        <v>76</v>
      </c>
      <c r="F51" s="48" t="s">
        <v>85</v>
      </c>
      <c r="G51" s="6">
        <f t="shared" si="0"/>
        <v>266.24034730843925</v>
      </c>
      <c r="H51" s="7">
        <f t="shared" si="1"/>
        <v>266.24034730843925</v>
      </c>
      <c r="I51" s="7">
        <f t="shared" si="2"/>
        <v>49.979166666666664</v>
      </c>
      <c r="J51" s="7">
        <f t="shared" si="3"/>
        <v>-2.2083333333333237</v>
      </c>
      <c r="K51" s="7">
        <f t="shared" si="4"/>
        <v>47.979166666666664</v>
      </c>
      <c r="L51" s="7">
        <f t="shared" si="5"/>
        <v>-0.20833333333332385</v>
      </c>
      <c r="M51" s="7">
        <f t="shared" si="6"/>
        <v>-0.8286777135042758</v>
      </c>
      <c r="N51" s="8">
        <f t="shared" si="7"/>
        <v>214.03685415126438</v>
      </c>
      <c r="O51" s="49">
        <v>85</v>
      </c>
      <c r="P51" s="50">
        <v>10</v>
      </c>
      <c r="Q51" s="49" t="s">
        <v>392</v>
      </c>
      <c r="R51" s="49" t="s">
        <v>385</v>
      </c>
      <c r="S51" s="49" t="s">
        <v>342</v>
      </c>
      <c r="T51" s="51" t="s">
        <v>77</v>
      </c>
    </row>
    <row r="52" spans="1:20" ht="12.75">
      <c r="A52" s="70" t="str">
        <f>D1</f>
        <v>jn19cx</v>
      </c>
      <c r="B52" s="46">
        <v>1296.886</v>
      </c>
      <c r="C52" s="47" t="s">
        <v>213</v>
      </c>
      <c r="D52" s="48" t="s">
        <v>82</v>
      </c>
      <c r="E52" s="19" t="s">
        <v>12</v>
      </c>
      <c r="F52" s="48" t="s">
        <v>70</v>
      </c>
      <c r="G52" s="6">
        <f t="shared" si="0"/>
        <v>425.9237427118573</v>
      </c>
      <c r="H52" s="7">
        <f t="shared" si="1"/>
        <v>425.9237427118573</v>
      </c>
      <c r="I52" s="7">
        <f t="shared" si="2"/>
        <v>49.979166666666664</v>
      </c>
      <c r="J52" s="7">
        <f t="shared" si="3"/>
        <v>-2.2083333333333237</v>
      </c>
      <c r="K52" s="7">
        <f t="shared" si="4"/>
        <v>46.27083333333333</v>
      </c>
      <c r="L52" s="7">
        <f t="shared" si="5"/>
        <v>-0.7916666666666572</v>
      </c>
      <c r="M52" s="7">
        <f t="shared" si="6"/>
        <v>-0.9666603314324712</v>
      </c>
      <c r="N52" s="8">
        <f t="shared" si="7"/>
        <v>194.83652920341132</v>
      </c>
      <c r="O52" s="49">
        <v>230</v>
      </c>
      <c r="P52" s="50">
        <v>15</v>
      </c>
      <c r="Q52" s="49" t="s">
        <v>47</v>
      </c>
      <c r="R52" s="49" t="s">
        <v>81</v>
      </c>
      <c r="S52" s="49" t="s">
        <v>342</v>
      </c>
      <c r="T52" s="51" t="s">
        <v>51</v>
      </c>
    </row>
    <row r="53" spans="1:20" ht="12.75">
      <c r="A53" s="38" t="str">
        <f>D1</f>
        <v>jn19cx</v>
      </c>
      <c r="B53" s="46">
        <v>1296.895</v>
      </c>
      <c r="C53" s="47" t="s">
        <v>216</v>
      </c>
      <c r="D53" s="48" t="s">
        <v>33</v>
      </c>
      <c r="E53" s="24" t="s">
        <v>34</v>
      </c>
      <c r="F53" s="48" t="s">
        <v>35</v>
      </c>
      <c r="G53" s="6">
        <f aca="true" t="shared" si="8" ref="G53:G114">IF(F53="","",SUM(180/PI())*111.3*ACOS(SIN(I53*PI()/180)*SIN(K53*PI()/180)+COS(I53*PI()/180)*COS(K53*PI()/180)*COS(L53*PI()/180-J53*PI()/180)))</f>
        <v>836.7328041127557</v>
      </c>
      <c r="H53" s="7">
        <f t="shared" si="1"/>
        <v>836.7328041127557</v>
      </c>
      <c r="I53" s="7">
        <f aca="true" t="shared" si="9" ref="I53:I114">IF(F53="","",SUM(-90+1/48+(CODE(UPPER(MID(A53,2,1)))-65)*10+MID(A53,4,1)*1+(CODE(UPPER(MID(A53,6,1)))-65)/24))</f>
        <v>49.979166666666664</v>
      </c>
      <c r="J53" s="7">
        <f aca="true" t="shared" si="10" ref="J53:J114">IF(F53="","",SUM(180-1/24-(CODE(UPPER(MID(A53,1,1)))-65)*20-MID(A53,3,1)*2-(CODE(UPPER(MID(A53,5,1)))-65)/12))</f>
        <v>-2.2083333333333237</v>
      </c>
      <c r="K53" s="7">
        <f aca="true" t="shared" si="11" ref="K53:K114">IF(F53="","",SUM(-90+1/48+(CODE(UPPER(MID(F53,2,1)))-65)*10+MID(F53,4,1)*1+(CODE(UPPER(MID(F53,6,1)))-65)/24))</f>
        <v>42.479166666666664</v>
      </c>
      <c r="L53" s="7">
        <f aca="true" t="shared" si="12" ref="L53:L114">IF(F53="","",SUM(180-1/24-(CODE(UPPER(MID(F53,1,1)))-65)*20-MID(F53,3,1)*2-(CODE(UPPER(MID(F53,5,1)))-65)/12))</f>
        <v>-2.9583333333333237</v>
      </c>
      <c r="M53" s="7">
        <f aca="true" t="shared" si="13" ref="M53:M114">(SIN(K53*PI()/180)-COS(G53/6377.02)*SIN(I53*PI()/180))/(SIN(G53/6377.02)*COS(I53*PI()/180))</f>
        <v>-0.9972739798839778</v>
      </c>
      <c r="N53" s="8">
        <f aca="true" t="shared" si="14" ref="N53:N114">IF(L53&gt;J53,360-ACOS(M53)*180/PI(),ACOS(M53)*180/PI())</f>
        <v>175.76843646801535</v>
      </c>
      <c r="O53" s="49">
        <v>1230</v>
      </c>
      <c r="P53" s="50">
        <v>10</v>
      </c>
      <c r="Q53" s="49" t="s">
        <v>49</v>
      </c>
      <c r="R53" s="49" t="s">
        <v>81</v>
      </c>
      <c r="S53" s="49" t="s">
        <v>345</v>
      </c>
      <c r="T53" s="51" t="s">
        <v>36</v>
      </c>
    </row>
    <row r="54" spans="1:20" ht="12.75">
      <c r="A54" s="38" t="str">
        <f>D1</f>
        <v>jn19cx</v>
      </c>
      <c r="B54" s="46">
        <v>1296.915</v>
      </c>
      <c r="C54" s="47" t="s">
        <v>135</v>
      </c>
      <c r="D54" s="48" t="s">
        <v>136</v>
      </c>
      <c r="E54" s="24" t="s">
        <v>90</v>
      </c>
      <c r="F54" s="48" t="s">
        <v>137</v>
      </c>
      <c r="G54" s="6">
        <f t="shared" si="8"/>
        <v>1045.405545332971</v>
      </c>
      <c r="H54" s="7">
        <f t="shared" si="1"/>
        <v>1045.405545332971</v>
      </c>
      <c r="I54" s="7">
        <f t="shared" si="9"/>
        <v>49.979166666666664</v>
      </c>
      <c r="J54" s="7">
        <f t="shared" si="10"/>
        <v>-2.2083333333333237</v>
      </c>
      <c r="K54" s="7">
        <f t="shared" si="11"/>
        <v>41.77083333333333</v>
      </c>
      <c r="L54" s="7">
        <f t="shared" si="12"/>
        <v>-8.791666666666657</v>
      </c>
      <c r="M54" s="7">
        <f t="shared" si="13"/>
        <v>-0.8517574938048095</v>
      </c>
      <c r="N54" s="8">
        <f t="shared" si="14"/>
        <v>148.4033417361536</v>
      </c>
      <c r="O54" s="49">
        <v>635</v>
      </c>
      <c r="P54" s="50">
        <v>10</v>
      </c>
      <c r="Q54" s="49" t="s">
        <v>393</v>
      </c>
      <c r="R54" s="49" t="s">
        <v>394</v>
      </c>
      <c r="S54" s="49" t="s">
        <v>342</v>
      </c>
      <c r="T54" s="51" t="s">
        <v>88</v>
      </c>
    </row>
    <row r="55" spans="1:20" ht="12.75">
      <c r="A55" s="38" t="str">
        <f>D1</f>
        <v>jn19cx</v>
      </c>
      <c r="B55" s="46">
        <v>1296.933</v>
      </c>
      <c r="C55" s="47" t="s">
        <v>215</v>
      </c>
      <c r="D55" s="48" t="s">
        <v>280</v>
      </c>
      <c r="E55" s="19" t="s">
        <v>52</v>
      </c>
      <c r="F55" s="48" t="s">
        <v>86</v>
      </c>
      <c r="G55" s="6">
        <f t="shared" si="8"/>
        <v>613.275071515589</v>
      </c>
      <c r="H55" s="7">
        <f t="shared" si="1"/>
        <v>613.275071515589</v>
      </c>
      <c r="I55" s="7">
        <f t="shared" si="9"/>
        <v>49.979166666666664</v>
      </c>
      <c r="J55" s="7">
        <f t="shared" si="10"/>
        <v>-2.2083333333333237</v>
      </c>
      <c r="K55" s="7">
        <f t="shared" si="11"/>
        <v>44.81249999999999</v>
      </c>
      <c r="L55" s="7">
        <f t="shared" si="12"/>
        <v>0.6250000000000095</v>
      </c>
      <c r="M55" s="7">
        <f t="shared" si="13"/>
        <v>-0.9309287238424684</v>
      </c>
      <c r="N55" s="8">
        <f t="shared" si="14"/>
        <v>201.41994811306776</v>
      </c>
      <c r="O55" s="49">
        <v>90</v>
      </c>
      <c r="P55" s="50">
        <v>10</v>
      </c>
      <c r="Q55" s="49"/>
      <c r="R55" s="49"/>
      <c r="S55" s="49" t="s">
        <v>342</v>
      </c>
      <c r="T55" s="51" t="s">
        <v>128</v>
      </c>
    </row>
    <row r="56" spans="1:20" ht="12.75">
      <c r="A56" s="38" t="str">
        <f>D1</f>
        <v>jn19cx</v>
      </c>
      <c r="B56" s="46">
        <v>1296.956</v>
      </c>
      <c r="C56" s="47" t="s">
        <v>239</v>
      </c>
      <c r="D56" s="48" t="s">
        <v>395</v>
      </c>
      <c r="E56" s="19" t="s">
        <v>15</v>
      </c>
      <c r="F56" s="48" t="s">
        <v>242</v>
      </c>
      <c r="G56" s="6">
        <f t="shared" si="8"/>
        <v>432.9674603832191</v>
      </c>
      <c r="H56" s="7">
        <f t="shared" si="1"/>
        <v>432.9674603832191</v>
      </c>
      <c r="I56" s="7">
        <f t="shared" si="9"/>
        <v>49.979166666666664</v>
      </c>
      <c r="J56" s="7">
        <f t="shared" si="10"/>
        <v>-2.2083333333333237</v>
      </c>
      <c r="K56" s="7">
        <f t="shared" si="11"/>
        <v>47.81249999999999</v>
      </c>
      <c r="L56" s="7">
        <f t="shared" si="12"/>
        <v>2.708333333333343</v>
      </c>
      <c r="M56" s="7">
        <f t="shared" si="13"/>
        <v>-0.5293721360430863</v>
      </c>
      <c r="N56" s="8">
        <f t="shared" si="14"/>
        <v>238.03695759961641</v>
      </c>
      <c r="O56" s="49">
        <v>185</v>
      </c>
      <c r="P56" s="50">
        <v>2.3</v>
      </c>
      <c r="Q56" s="49" t="s">
        <v>49</v>
      </c>
      <c r="R56" s="49" t="s">
        <v>81</v>
      </c>
      <c r="S56" s="49" t="s">
        <v>345</v>
      </c>
      <c r="T56" s="51" t="s">
        <v>240</v>
      </c>
    </row>
    <row r="57" spans="1:20" s="25" customFormat="1" ht="13.5" thickBot="1">
      <c r="A57" s="38" t="str">
        <f>D1</f>
        <v>jn19cx</v>
      </c>
      <c r="B57" s="52">
        <v>1296.983</v>
      </c>
      <c r="C57" s="53" t="s">
        <v>183</v>
      </c>
      <c r="D57" s="59" t="s">
        <v>164</v>
      </c>
      <c r="E57" s="21" t="s">
        <v>109</v>
      </c>
      <c r="F57" s="59" t="s">
        <v>162</v>
      </c>
      <c r="G57" s="9">
        <f t="shared" si="8"/>
        <v>808.2438010413281</v>
      </c>
      <c r="H57" s="10">
        <f t="shared" si="1"/>
        <v>808.2438010413281</v>
      </c>
      <c r="I57" s="10">
        <f t="shared" si="9"/>
        <v>49.979166666666664</v>
      </c>
      <c r="J57" s="10">
        <f t="shared" si="10"/>
        <v>-2.2083333333333237</v>
      </c>
      <c r="K57" s="10">
        <f t="shared" si="11"/>
        <v>43.18749999999999</v>
      </c>
      <c r="L57" s="10">
        <f t="shared" si="12"/>
        <v>-5.958333333333324</v>
      </c>
      <c r="M57" s="10">
        <f t="shared" si="13"/>
        <v>-0.9261093472643891</v>
      </c>
      <c r="N57" s="11">
        <f t="shared" si="14"/>
        <v>157.8362340177736</v>
      </c>
      <c r="O57" s="55">
        <v>800</v>
      </c>
      <c r="P57" s="56">
        <v>1</v>
      </c>
      <c r="Q57" s="55" t="s">
        <v>49</v>
      </c>
      <c r="R57" s="55" t="s">
        <v>81</v>
      </c>
      <c r="S57" s="55" t="s">
        <v>345</v>
      </c>
      <c r="T57" s="58" t="s">
        <v>182</v>
      </c>
    </row>
    <row r="58" spans="1:20" s="25" customFormat="1" ht="12.75">
      <c r="A58" s="38" t="str">
        <f>D1</f>
        <v>jn19cx</v>
      </c>
      <c r="B58" s="40">
        <v>2320.816</v>
      </c>
      <c r="C58" s="41" t="s">
        <v>107</v>
      </c>
      <c r="D58" s="42" t="s">
        <v>108</v>
      </c>
      <c r="E58" s="17" t="s">
        <v>101</v>
      </c>
      <c r="F58" s="42" t="s">
        <v>110</v>
      </c>
      <c r="G58" s="3">
        <f t="shared" si="8"/>
        <v>519.3130329562863</v>
      </c>
      <c r="H58" s="4">
        <f t="shared" si="1"/>
        <v>519.3130329562863</v>
      </c>
      <c r="I58" s="4">
        <f t="shared" si="9"/>
        <v>49.979166666666664</v>
      </c>
      <c r="J58" s="4">
        <f t="shared" si="10"/>
        <v>-2.2083333333333237</v>
      </c>
      <c r="K58" s="4">
        <f t="shared" si="11"/>
        <v>45.604166666666664</v>
      </c>
      <c r="L58" s="4">
        <f t="shared" si="12"/>
        <v>0.2083333333333428</v>
      </c>
      <c r="M58" s="4">
        <f t="shared" si="13"/>
        <v>-0.9319243257084716</v>
      </c>
      <c r="N58" s="5">
        <f t="shared" si="14"/>
        <v>201.26320301942994</v>
      </c>
      <c r="O58" s="43">
        <v>125</v>
      </c>
      <c r="P58" s="44">
        <v>25</v>
      </c>
      <c r="Q58" s="43" t="s">
        <v>49</v>
      </c>
      <c r="R58" s="43" t="s">
        <v>81</v>
      </c>
      <c r="S58" s="43" t="s">
        <v>342</v>
      </c>
      <c r="T58" s="45" t="s">
        <v>105</v>
      </c>
    </row>
    <row r="59" spans="1:20" ht="12.75">
      <c r="A59" s="38" t="str">
        <f>D1</f>
        <v>jn19cx</v>
      </c>
      <c r="B59" s="46">
        <v>2320.835</v>
      </c>
      <c r="C59" s="47" t="s">
        <v>206</v>
      </c>
      <c r="D59" s="48" t="s">
        <v>122</v>
      </c>
      <c r="E59" s="18" t="s">
        <v>34</v>
      </c>
      <c r="F59" s="48" t="s">
        <v>67</v>
      </c>
      <c r="G59" s="6">
        <f t="shared" si="8"/>
        <v>834.7745079572845</v>
      </c>
      <c r="H59" s="7">
        <f t="shared" si="1"/>
        <v>834.7745079572845</v>
      </c>
      <c r="I59" s="7">
        <f t="shared" si="9"/>
        <v>49.979166666666664</v>
      </c>
      <c r="J59" s="7">
        <f t="shared" si="10"/>
        <v>-2.2083333333333237</v>
      </c>
      <c r="K59" s="7">
        <f t="shared" si="11"/>
        <v>42.479166666666664</v>
      </c>
      <c r="L59" s="7">
        <f t="shared" si="12"/>
        <v>-2.1249999999999907</v>
      </c>
      <c r="M59" s="7">
        <f t="shared" si="13"/>
        <v>-0.9999661855848536</v>
      </c>
      <c r="N59" s="8">
        <f t="shared" si="14"/>
        <v>180.47118319658415</v>
      </c>
      <c r="O59" s="49">
        <v>2400</v>
      </c>
      <c r="P59" s="50">
        <v>5</v>
      </c>
      <c r="Q59" s="49" t="s">
        <v>49</v>
      </c>
      <c r="R59" s="49" t="s">
        <v>81</v>
      </c>
      <c r="S59" s="49" t="s">
        <v>339</v>
      </c>
      <c r="T59" s="51" t="s">
        <v>36</v>
      </c>
    </row>
    <row r="60" spans="1:20" ht="12.75">
      <c r="A60" s="38" t="str">
        <f>D1</f>
        <v>jn19cx</v>
      </c>
      <c r="B60" s="46">
        <v>2320.84</v>
      </c>
      <c r="C60" s="47" t="s">
        <v>188</v>
      </c>
      <c r="D60" s="48" t="s">
        <v>397</v>
      </c>
      <c r="E60" s="18" t="s">
        <v>440</v>
      </c>
      <c r="F60" s="48" t="s">
        <v>396</v>
      </c>
      <c r="G60" s="6">
        <f t="shared" si="8"/>
        <v>684.5835515451184</v>
      </c>
      <c r="H60" s="7">
        <f t="shared" si="1"/>
        <v>684.5835515451184</v>
      </c>
      <c r="I60" s="7">
        <f t="shared" si="9"/>
        <v>49.979166666666664</v>
      </c>
      <c r="J60" s="7">
        <f t="shared" si="10"/>
        <v>-2.2083333333333237</v>
      </c>
      <c r="K60" s="7">
        <f t="shared" si="11"/>
        <v>43.89583333333333</v>
      </c>
      <c r="L60" s="7">
        <f t="shared" si="12"/>
        <v>-0.8749999999999906</v>
      </c>
      <c r="M60" s="7">
        <f t="shared" si="13"/>
        <v>-0.9876788516940116</v>
      </c>
      <c r="N60" s="8">
        <f t="shared" si="14"/>
        <v>189.0034747452864</v>
      </c>
      <c r="O60" s="49">
        <v>260</v>
      </c>
      <c r="P60" s="50">
        <v>1</v>
      </c>
      <c r="Q60" s="49" t="s">
        <v>398</v>
      </c>
      <c r="R60" s="49" t="s">
        <v>399</v>
      </c>
      <c r="S60" s="49" t="s">
        <v>339</v>
      </c>
      <c r="T60" s="51" t="s">
        <v>170</v>
      </c>
    </row>
    <row r="61" spans="1:20" ht="12.75" customHeight="1">
      <c r="A61" s="38" t="str">
        <f>D1</f>
        <v>jn19cx</v>
      </c>
      <c r="B61" s="46">
        <v>2320.855</v>
      </c>
      <c r="C61" s="47" t="s">
        <v>184</v>
      </c>
      <c r="D61" s="48" t="s">
        <v>400</v>
      </c>
      <c r="E61" s="18" t="s">
        <v>57</v>
      </c>
      <c r="F61" s="48" t="s">
        <v>58</v>
      </c>
      <c r="G61" s="6">
        <f t="shared" si="8"/>
        <v>233.1514593328972</v>
      </c>
      <c r="H61" s="7">
        <f t="shared" si="1"/>
        <v>233.1514593328972</v>
      </c>
      <c r="I61" s="7">
        <f t="shared" si="9"/>
        <v>49.979166666666664</v>
      </c>
      <c r="J61" s="7">
        <f t="shared" si="10"/>
        <v>-2.2083333333333237</v>
      </c>
      <c r="K61" s="7">
        <f t="shared" si="11"/>
        <v>47.89583333333333</v>
      </c>
      <c r="L61" s="7">
        <f t="shared" si="12"/>
        <v>-1.8749999999999905</v>
      </c>
      <c r="M61" s="7">
        <f t="shared" si="13"/>
        <v>-0.994289850370265</v>
      </c>
      <c r="N61" s="8">
        <f t="shared" si="14"/>
        <v>186.1258766618418</v>
      </c>
      <c r="O61" s="49">
        <v>170</v>
      </c>
      <c r="P61" s="50">
        <v>2</v>
      </c>
      <c r="Q61" s="49"/>
      <c r="R61" s="49" t="s">
        <v>81</v>
      </c>
      <c r="S61" s="49" t="s">
        <v>342</v>
      </c>
      <c r="T61" s="51" t="s">
        <v>59</v>
      </c>
    </row>
    <row r="62" spans="1:20" ht="12.75">
      <c r="A62" s="38" t="str">
        <f>D1</f>
        <v>jn19cx</v>
      </c>
      <c r="B62" s="46">
        <v>2320.864</v>
      </c>
      <c r="C62" s="47" t="s">
        <v>152</v>
      </c>
      <c r="D62" s="48" t="s">
        <v>348</v>
      </c>
      <c r="E62" s="19" t="s">
        <v>153</v>
      </c>
      <c r="F62" s="48" t="s">
        <v>273</v>
      </c>
      <c r="G62" s="6">
        <f t="shared" si="8"/>
        <v>784.13306409668</v>
      </c>
      <c r="H62" s="7">
        <f t="shared" si="1"/>
        <v>784.13306409668</v>
      </c>
      <c r="I62" s="7">
        <f t="shared" si="9"/>
        <v>49.979166666666664</v>
      </c>
      <c r="J62" s="7">
        <f t="shared" si="10"/>
        <v>-2.2083333333333237</v>
      </c>
      <c r="K62" s="7">
        <f t="shared" si="11"/>
        <v>43.39583333333333</v>
      </c>
      <c r="L62" s="7">
        <f t="shared" si="12"/>
        <v>1.4583333333333428</v>
      </c>
      <c r="M62" s="7">
        <f t="shared" si="13"/>
        <v>-0.9254515716775756</v>
      </c>
      <c r="N62" s="8">
        <f t="shared" si="14"/>
        <v>202.26345306905975</v>
      </c>
      <c r="O62" s="49">
        <v>200</v>
      </c>
      <c r="P62" s="50">
        <v>0.78</v>
      </c>
      <c r="Q62" s="49" t="s">
        <v>49</v>
      </c>
      <c r="R62" s="49" t="s">
        <v>81</v>
      </c>
      <c r="S62" s="49" t="s">
        <v>339</v>
      </c>
      <c r="T62" s="51" t="s">
        <v>154</v>
      </c>
    </row>
    <row r="63" spans="1:20" ht="12.75">
      <c r="A63" s="38" t="str">
        <f>D1</f>
        <v>jn19cx</v>
      </c>
      <c r="B63" s="46">
        <v>2320.872</v>
      </c>
      <c r="C63" s="47" t="s">
        <v>111</v>
      </c>
      <c r="D63" s="48" t="s">
        <v>91</v>
      </c>
      <c r="E63" s="19" t="s">
        <v>76</v>
      </c>
      <c r="F63" s="48" t="s">
        <v>187</v>
      </c>
      <c r="G63" s="6">
        <f t="shared" si="8"/>
        <v>262.07444289248883</v>
      </c>
      <c r="H63" s="7">
        <f t="shared" si="1"/>
        <v>262.07444289248883</v>
      </c>
      <c r="I63" s="7">
        <f t="shared" si="9"/>
        <v>49.979166666666664</v>
      </c>
      <c r="J63" s="7">
        <f t="shared" si="10"/>
        <v>-2.2083333333333237</v>
      </c>
      <c r="K63" s="7">
        <f t="shared" si="11"/>
        <v>48.18749999999999</v>
      </c>
      <c r="L63" s="7">
        <f t="shared" si="12"/>
        <v>0.12500000000000955</v>
      </c>
      <c r="M63" s="7">
        <f t="shared" si="13"/>
        <v>-0.750686932556728</v>
      </c>
      <c r="N63" s="8">
        <f t="shared" si="14"/>
        <v>221.35008280981785</v>
      </c>
      <c r="O63" s="49">
        <v>260</v>
      </c>
      <c r="P63" s="50">
        <v>8</v>
      </c>
      <c r="Q63" s="49" t="s">
        <v>401</v>
      </c>
      <c r="R63" s="49" t="s">
        <v>402</v>
      </c>
      <c r="S63" s="49" t="s">
        <v>345</v>
      </c>
      <c r="T63" s="51" t="s">
        <v>77</v>
      </c>
    </row>
    <row r="64" spans="1:20" ht="12.75">
      <c r="A64" s="38" t="str">
        <f>D1</f>
        <v>jn19cx</v>
      </c>
      <c r="B64" s="46">
        <v>2320.886</v>
      </c>
      <c r="C64" s="47" t="s">
        <v>83</v>
      </c>
      <c r="D64" s="48" t="s">
        <v>82</v>
      </c>
      <c r="E64" s="18" t="s">
        <v>12</v>
      </c>
      <c r="F64" s="48" t="s">
        <v>70</v>
      </c>
      <c r="G64" s="6">
        <f t="shared" si="8"/>
        <v>425.9237427118573</v>
      </c>
      <c r="H64" s="7">
        <f t="shared" si="1"/>
        <v>425.9237427118573</v>
      </c>
      <c r="I64" s="7">
        <f t="shared" si="9"/>
        <v>49.979166666666664</v>
      </c>
      <c r="J64" s="7">
        <f t="shared" si="10"/>
        <v>-2.2083333333333237</v>
      </c>
      <c r="K64" s="7">
        <f t="shared" si="11"/>
        <v>46.27083333333333</v>
      </c>
      <c r="L64" s="7">
        <f t="shared" si="12"/>
        <v>-0.7916666666666572</v>
      </c>
      <c r="M64" s="7">
        <f t="shared" si="13"/>
        <v>-0.9666603314324712</v>
      </c>
      <c r="N64" s="8">
        <f t="shared" si="14"/>
        <v>194.83652920341132</v>
      </c>
      <c r="O64" s="49">
        <v>230</v>
      </c>
      <c r="P64" s="50">
        <v>5</v>
      </c>
      <c r="Q64" s="49" t="s">
        <v>49</v>
      </c>
      <c r="R64" s="49" t="s">
        <v>81</v>
      </c>
      <c r="S64" s="49" t="s">
        <v>342</v>
      </c>
      <c r="T64" s="51" t="s">
        <v>73</v>
      </c>
    </row>
    <row r="65" spans="1:20" ht="12.75">
      <c r="A65" s="38" t="str">
        <f>D1</f>
        <v>jn19cx</v>
      </c>
      <c r="B65" s="46">
        <v>2320.9</v>
      </c>
      <c r="C65" s="47" t="s">
        <v>78</v>
      </c>
      <c r="D65" s="48" t="s">
        <v>403</v>
      </c>
      <c r="E65" s="18" t="s">
        <v>79</v>
      </c>
      <c r="F65" s="48" t="s">
        <v>195</v>
      </c>
      <c r="G65" s="6">
        <f t="shared" si="8"/>
        <v>62.91540447307446</v>
      </c>
      <c r="H65" s="7">
        <f t="shared" si="1"/>
        <v>62.91540447307446</v>
      </c>
      <c r="I65" s="7">
        <f t="shared" si="9"/>
        <v>49.979166666666664</v>
      </c>
      <c r="J65" s="7">
        <f t="shared" si="10"/>
        <v>-2.2083333333333237</v>
      </c>
      <c r="K65" s="7">
        <f t="shared" si="11"/>
        <v>49.43749999999999</v>
      </c>
      <c r="L65" s="7">
        <f t="shared" si="12"/>
        <v>-2.4583333333333237</v>
      </c>
      <c r="M65" s="7">
        <f t="shared" si="13"/>
        <v>-0.9577518776960136</v>
      </c>
      <c r="N65" s="8">
        <f t="shared" si="14"/>
        <v>163.28592566253167</v>
      </c>
      <c r="O65" s="49">
        <v>140</v>
      </c>
      <c r="P65" s="50">
        <v>2</v>
      </c>
      <c r="Q65" s="49" t="s">
        <v>49</v>
      </c>
      <c r="R65" s="49" t="s">
        <v>81</v>
      </c>
      <c r="S65" s="49" t="s">
        <v>342</v>
      </c>
      <c r="T65" s="51" t="s">
        <v>78</v>
      </c>
    </row>
    <row r="66" spans="1:20" ht="12.75">
      <c r="A66" s="38" t="str">
        <f>D1</f>
        <v>jn19cx</v>
      </c>
      <c r="B66" s="46">
        <v>2320.91</v>
      </c>
      <c r="C66" s="47" t="s">
        <v>404</v>
      </c>
      <c r="D66" s="48" t="s">
        <v>406</v>
      </c>
      <c r="E66" s="18" t="s">
        <v>97</v>
      </c>
      <c r="F66" s="48" t="s">
        <v>405</v>
      </c>
      <c r="G66" s="6">
        <f t="shared" si="8"/>
        <v>135.7020693206397</v>
      </c>
      <c r="H66" s="7">
        <f t="shared" si="1"/>
        <v>135.7020693206397</v>
      </c>
      <c r="I66" s="7">
        <f t="shared" si="9"/>
        <v>49.979166666666664</v>
      </c>
      <c r="J66" s="7">
        <f t="shared" si="10"/>
        <v>-2.2083333333333237</v>
      </c>
      <c r="K66" s="7">
        <f t="shared" si="11"/>
        <v>48.77083333333333</v>
      </c>
      <c r="L66" s="7">
        <f t="shared" si="12"/>
        <v>-1.958333333333324</v>
      </c>
      <c r="M66" s="7">
        <f t="shared" si="13"/>
        <v>-0.9908252283788184</v>
      </c>
      <c r="N66" s="8">
        <f t="shared" si="14"/>
        <v>187.7672604403255</v>
      </c>
      <c r="O66" s="49"/>
      <c r="P66" s="50">
        <v>10</v>
      </c>
      <c r="Q66" s="49"/>
      <c r="R66" s="49" t="s">
        <v>81</v>
      </c>
      <c r="S66" s="49" t="s">
        <v>339</v>
      </c>
      <c r="T66" s="51" t="s">
        <v>407</v>
      </c>
    </row>
    <row r="67" spans="1:22" ht="12.75">
      <c r="A67" s="38" t="str">
        <f>D1</f>
        <v>jn19cx</v>
      </c>
      <c r="B67" s="46">
        <v>2320.929</v>
      </c>
      <c r="C67" s="47" t="s">
        <v>329</v>
      </c>
      <c r="D67" s="48" t="s">
        <v>408</v>
      </c>
      <c r="E67" s="18" t="s">
        <v>41</v>
      </c>
      <c r="F67" s="48" t="s">
        <v>330</v>
      </c>
      <c r="G67" s="6">
        <f t="shared" si="8"/>
        <v>513.1188518001062</v>
      </c>
      <c r="H67" s="7">
        <f t="shared" si="1"/>
        <v>513.1188518001062</v>
      </c>
      <c r="I67" s="7">
        <f t="shared" si="9"/>
        <v>49.979166666666664</v>
      </c>
      <c r="J67" s="7">
        <f t="shared" si="10"/>
        <v>-2.2083333333333237</v>
      </c>
      <c r="K67" s="7">
        <f t="shared" si="11"/>
        <v>48.604166666666664</v>
      </c>
      <c r="L67" s="7">
        <f t="shared" si="12"/>
        <v>4.541666666666676</v>
      </c>
      <c r="M67" s="7">
        <f t="shared" si="13"/>
        <v>-0.25487229447736</v>
      </c>
      <c r="N67" s="8">
        <f t="shared" si="14"/>
        <v>255.23398186679896</v>
      </c>
      <c r="O67" s="49">
        <v>40</v>
      </c>
      <c r="P67" s="50">
        <v>30</v>
      </c>
      <c r="Q67" s="49" t="s">
        <v>81</v>
      </c>
      <c r="R67" s="49" t="s">
        <v>81</v>
      </c>
      <c r="S67" s="49" t="s">
        <v>375</v>
      </c>
      <c r="T67" s="51" t="s">
        <v>227</v>
      </c>
      <c r="V67" s="27"/>
    </row>
    <row r="68" spans="1:20" ht="12.75" customHeight="1">
      <c r="A68" s="38" t="str">
        <f>D1</f>
        <v>jn19cx</v>
      </c>
      <c r="B68" s="46">
        <v>2320.933</v>
      </c>
      <c r="C68" s="47" t="s">
        <v>254</v>
      </c>
      <c r="D68" s="48" t="s">
        <v>280</v>
      </c>
      <c r="E68" s="18" t="s">
        <v>52</v>
      </c>
      <c r="F68" s="48" t="s">
        <v>86</v>
      </c>
      <c r="G68" s="6">
        <f t="shared" si="8"/>
        <v>613.275071515589</v>
      </c>
      <c r="H68" s="7">
        <f t="shared" si="1"/>
        <v>613.275071515589</v>
      </c>
      <c r="I68" s="7">
        <f t="shared" si="9"/>
        <v>49.979166666666664</v>
      </c>
      <c r="J68" s="7">
        <f t="shared" si="10"/>
        <v>-2.2083333333333237</v>
      </c>
      <c r="K68" s="7">
        <f t="shared" si="11"/>
        <v>44.81249999999999</v>
      </c>
      <c r="L68" s="7">
        <f t="shared" si="12"/>
        <v>0.6250000000000095</v>
      </c>
      <c r="M68" s="7">
        <f t="shared" si="13"/>
        <v>-0.9309287238424684</v>
      </c>
      <c r="N68" s="8">
        <f t="shared" si="14"/>
        <v>201.41994811306776</v>
      </c>
      <c r="O68" s="49">
        <v>83</v>
      </c>
      <c r="P68" s="50">
        <v>5</v>
      </c>
      <c r="Q68" s="49" t="s">
        <v>409</v>
      </c>
      <c r="R68" s="49" t="s">
        <v>410</v>
      </c>
      <c r="S68" s="49" t="s">
        <v>342</v>
      </c>
      <c r="T68" s="51" t="s">
        <v>89</v>
      </c>
    </row>
    <row r="69" spans="1:20" ht="12.75">
      <c r="A69" s="38" t="str">
        <f>D1</f>
        <v>jn19cx</v>
      </c>
      <c r="B69" s="46">
        <v>2320.943</v>
      </c>
      <c r="C69" s="47" t="s">
        <v>328</v>
      </c>
      <c r="D69" s="48" t="s">
        <v>321</v>
      </c>
      <c r="E69" s="18" t="s">
        <v>317</v>
      </c>
      <c r="F69" s="48" t="s">
        <v>318</v>
      </c>
      <c r="G69" s="6">
        <f t="shared" si="8"/>
        <v>565.4399964654948</v>
      </c>
      <c r="H69" s="7">
        <f t="shared" si="1"/>
        <v>565.4399964654948</v>
      </c>
      <c r="I69" s="7">
        <f t="shared" si="9"/>
        <v>49.979166666666664</v>
      </c>
      <c r="J69" s="7">
        <f t="shared" si="10"/>
        <v>-2.2083333333333237</v>
      </c>
      <c r="K69" s="7">
        <f t="shared" si="11"/>
        <v>44.979166666666664</v>
      </c>
      <c r="L69" s="7">
        <f t="shared" si="12"/>
        <v>-3.541666666666657</v>
      </c>
      <c r="M69" s="7">
        <f t="shared" si="13"/>
        <v>-0.9825734130662741</v>
      </c>
      <c r="N69" s="8">
        <f t="shared" si="14"/>
        <v>169.28785327196374</v>
      </c>
      <c r="O69" s="49">
        <v>1000</v>
      </c>
      <c r="P69" s="50">
        <v>4</v>
      </c>
      <c r="Q69" s="49" t="s">
        <v>49</v>
      </c>
      <c r="R69" s="49" t="s">
        <v>81</v>
      </c>
      <c r="S69" s="49" t="s">
        <v>375</v>
      </c>
      <c r="T69" s="51" t="s">
        <v>264</v>
      </c>
    </row>
    <row r="70" spans="1:20" ht="13.5" thickBot="1">
      <c r="A70" s="38" t="str">
        <f>D1</f>
        <v>jn19cx</v>
      </c>
      <c r="B70" s="52">
        <v>2320.983</v>
      </c>
      <c r="C70" s="53" t="s">
        <v>308</v>
      </c>
      <c r="D70" s="59" t="s">
        <v>164</v>
      </c>
      <c r="E70" s="54" t="s">
        <v>109</v>
      </c>
      <c r="F70" s="59" t="s">
        <v>162</v>
      </c>
      <c r="G70" s="9">
        <f t="shared" si="8"/>
        <v>808.2438010413281</v>
      </c>
      <c r="H70" s="10">
        <f t="shared" si="1"/>
        <v>808.2438010413281</v>
      </c>
      <c r="I70" s="10">
        <f t="shared" si="9"/>
        <v>49.979166666666664</v>
      </c>
      <c r="J70" s="10">
        <f t="shared" si="10"/>
        <v>-2.2083333333333237</v>
      </c>
      <c r="K70" s="10">
        <f t="shared" si="11"/>
        <v>43.18749999999999</v>
      </c>
      <c r="L70" s="10">
        <f t="shared" si="12"/>
        <v>-5.958333333333324</v>
      </c>
      <c r="M70" s="10">
        <f t="shared" si="13"/>
        <v>-0.9261093472643891</v>
      </c>
      <c r="N70" s="11">
        <f t="shared" si="14"/>
        <v>157.8362340177736</v>
      </c>
      <c r="O70" s="55">
        <v>780</v>
      </c>
      <c r="P70" s="56">
        <v>10</v>
      </c>
      <c r="Q70" s="55" t="s">
        <v>49</v>
      </c>
      <c r="R70" s="55" t="s">
        <v>81</v>
      </c>
      <c r="S70" s="55" t="s">
        <v>339</v>
      </c>
      <c r="T70" s="58" t="s">
        <v>182</v>
      </c>
    </row>
    <row r="71" spans="1:20" ht="12.75">
      <c r="A71" s="38" t="str">
        <f>D1</f>
        <v>jn19cx</v>
      </c>
      <c r="B71" s="40">
        <v>5760.06</v>
      </c>
      <c r="C71" s="41" t="s">
        <v>220</v>
      </c>
      <c r="D71" s="42" t="s">
        <v>53</v>
      </c>
      <c r="E71" s="17" t="s">
        <v>20</v>
      </c>
      <c r="F71" s="42" t="s">
        <v>54</v>
      </c>
      <c r="G71" s="3">
        <f t="shared" si="8"/>
        <v>438.672859039489</v>
      </c>
      <c r="H71" s="4">
        <f aca="true" t="shared" si="15" ref="H71:H114">PRODUCT(G71:G71)</f>
        <v>438.672859039489</v>
      </c>
      <c r="I71" s="4">
        <f t="shared" si="9"/>
        <v>49.979166666666664</v>
      </c>
      <c r="J71" s="4">
        <f t="shared" si="10"/>
        <v>-2.2083333333333237</v>
      </c>
      <c r="K71" s="4">
        <f t="shared" si="11"/>
        <v>48.479166666666664</v>
      </c>
      <c r="L71" s="4">
        <f t="shared" si="12"/>
        <v>3.3750000000000093</v>
      </c>
      <c r="M71" s="4">
        <f t="shared" si="13"/>
        <v>-0.3457974897927321</v>
      </c>
      <c r="N71" s="5">
        <f t="shared" si="14"/>
        <v>249.76951489644176</v>
      </c>
      <c r="O71" s="43">
        <v>326</v>
      </c>
      <c r="P71" s="44">
        <v>1</v>
      </c>
      <c r="Q71" s="43" t="s">
        <v>49</v>
      </c>
      <c r="R71" s="43" t="s">
        <v>81</v>
      </c>
      <c r="S71" s="43" t="s">
        <v>342</v>
      </c>
      <c r="T71" s="45" t="s">
        <v>55</v>
      </c>
    </row>
    <row r="72" spans="1:20" ht="12.75">
      <c r="A72" s="38" t="str">
        <f>D1</f>
        <v>jn19cx</v>
      </c>
      <c r="B72" s="46">
        <v>5760.82</v>
      </c>
      <c r="C72" s="47" t="s">
        <v>210</v>
      </c>
      <c r="D72" s="48" t="s">
        <v>412</v>
      </c>
      <c r="E72" s="18" t="s">
        <v>39</v>
      </c>
      <c r="F72" s="48" t="s">
        <v>411</v>
      </c>
      <c r="G72" s="6">
        <f t="shared" si="8"/>
        <v>160.5050192133813</v>
      </c>
      <c r="H72" s="7">
        <f t="shared" si="15"/>
        <v>160.5050192133813</v>
      </c>
      <c r="I72" s="7">
        <f t="shared" si="9"/>
        <v>49.979166666666664</v>
      </c>
      <c r="J72" s="7">
        <f t="shared" si="10"/>
        <v>-2.2083333333333237</v>
      </c>
      <c r="K72" s="7">
        <f t="shared" si="11"/>
        <v>48.604166666666664</v>
      </c>
      <c r="L72" s="7">
        <f t="shared" si="12"/>
        <v>-2.8749999999999907</v>
      </c>
      <c r="M72" s="7">
        <f t="shared" si="13"/>
        <v>-0.9521218802112916</v>
      </c>
      <c r="N72" s="8">
        <f t="shared" si="14"/>
        <v>162.19859199722106</v>
      </c>
      <c r="O72" s="49">
        <v>160</v>
      </c>
      <c r="P72" s="50">
        <v>12</v>
      </c>
      <c r="Q72" s="49" t="s">
        <v>49</v>
      </c>
      <c r="R72" s="49" t="s">
        <v>81</v>
      </c>
      <c r="S72" s="49" t="s">
        <v>339</v>
      </c>
      <c r="T72" s="51" t="s">
        <v>56</v>
      </c>
    </row>
    <row r="73" spans="1:20" ht="12.75" customHeight="1">
      <c r="A73" s="38" t="str">
        <f>D1</f>
        <v>jn19cx</v>
      </c>
      <c r="B73" s="46">
        <v>5760.851</v>
      </c>
      <c r="C73" s="47" t="s">
        <v>218</v>
      </c>
      <c r="D73" s="48" t="s">
        <v>400</v>
      </c>
      <c r="E73" s="18" t="s">
        <v>57</v>
      </c>
      <c r="F73" s="48" t="s">
        <v>58</v>
      </c>
      <c r="G73" s="6">
        <f t="shared" si="8"/>
        <v>233.1514593328972</v>
      </c>
      <c r="H73" s="7">
        <f t="shared" si="15"/>
        <v>233.1514593328972</v>
      </c>
      <c r="I73" s="7">
        <f t="shared" si="9"/>
        <v>49.979166666666664</v>
      </c>
      <c r="J73" s="7">
        <f t="shared" si="10"/>
        <v>-2.2083333333333237</v>
      </c>
      <c r="K73" s="7">
        <f t="shared" si="11"/>
        <v>47.89583333333333</v>
      </c>
      <c r="L73" s="7">
        <f t="shared" si="12"/>
        <v>-1.8749999999999905</v>
      </c>
      <c r="M73" s="7">
        <f t="shared" si="13"/>
        <v>-0.994289850370265</v>
      </c>
      <c r="N73" s="8">
        <f t="shared" si="14"/>
        <v>186.1258766618418</v>
      </c>
      <c r="O73" s="49">
        <v>170</v>
      </c>
      <c r="P73" s="50">
        <v>2</v>
      </c>
      <c r="Q73" s="49" t="s">
        <v>49</v>
      </c>
      <c r="R73" s="49" t="s">
        <v>81</v>
      </c>
      <c r="S73" s="49" t="s">
        <v>339</v>
      </c>
      <c r="T73" s="51" t="s">
        <v>59</v>
      </c>
    </row>
    <row r="74" spans="1:20" ht="12.75">
      <c r="A74" s="38" t="str">
        <f>D1</f>
        <v>jn19cx</v>
      </c>
      <c r="B74" s="46">
        <v>5760.86</v>
      </c>
      <c r="C74" s="47" t="s">
        <v>134</v>
      </c>
      <c r="D74" s="48" t="s">
        <v>33</v>
      </c>
      <c r="E74" s="19" t="s">
        <v>34</v>
      </c>
      <c r="F74" s="48" t="s">
        <v>35</v>
      </c>
      <c r="G74" s="6">
        <f t="shared" si="8"/>
        <v>836.7328041127557</v>
      </c>
      <c r="H74" s="7">
        <f t="shared" si="15"/>
        <v>836.7328041127557</v>
      </c>
      <c r="I74" s="7">
        <f t="shared" si="9"/>
        <v>49.979166666666664</v>
      </c>
      <c r="J74" s="7">
        <f t="shared" si="10"/>
        <v>-2.2083333333333237</v>
      </c>
      <c r="K74" s="7">
        <f t="shared" si="11"/>
        <v>42.479166666666664</v>
      </c>
      <c r="L74" s="7">
        <f t="shared" si="12"/>
        <v>-2.9583333333333237</v>
      </c>
      <c r="M74" s="7">
        <f t="shared" si="13"/>
        <v>-0.9972739798839778</v>
      </c>
      <c r="N74" s="8">
        <f t="shared" si="14"/>
        <v>175.76843646801535</v>
      </c>
      <c r="O74" s="49">
        <v>1230</v>
      </c>
      <c r="P74" s="50">
        <v>1</v>
      </c>
      <c r="Q74" s="49" t="s">
        <v>49</v>
      </c>
      <c r="R74" s="49" t="s">
        <v>81</v>
      </c>
      <c r="S74" s="49" t="s">
        <v>339</v>
      </c>
      <c r="T74" s="51" t="s">
        <v>36</v>
      </c>
    </row>
    <row r="75" spans="1:20" ht="12.75">
      <c r="A75" s="38" t="str">
        <f>D1</f>
        <v>jn19cx</v>
      </c>
      <c r="B75" s="46">
        <v>5760.883</v>
      </c>
      <c r="C75" s="47" t="s">
        <v>161</v>
      </c>
      <c r="D75" s="48" t="s">
        <v>164</v>
      </c>
      <c r="E75" s="19" t="s">
        <v>109</v>
      </c>
      <c r="F75" s="48" t="s">
        <v>162</v>
      </c>
      <c r="G75" s="6">
        <f t="shared" si="8"/>
        <v>808.2438010413281</v>
      </c>
      <c r="H75" s="7">
        <f t="shared" si="15"/>
        <v>808.2438010413281</v>
      </c>
      <c r="I75" s="7">
        <f t="shared" si="9"/>
        <v>49.979166666666664</v>
      </c>
      <c r="J75" s="7">
        <f t="shared" si="10"/>
        <v>-2.2083333333333237</v>
      </c>
      <c r="K75" s="7">
        <f t="shared" si="11"/>
        <v>43.18749999999999</v>
      </c>
      <c r="L75" s="7">
        <f t="shared" si="12"/>
        <v>-5.958333333333324</v>
      </c>
      <c r="M75" s="7">
        <f t="shared" si="13"/>
        <v>-0.9261093472643891</v>
      </c>
      <c r="N75" s="8">
        <f t="shared" si="14"/>
        <v>157.8362340177736</v>
      </c>
      <c r="O75" s="49">
        <v>780</v>
      </c>
      <c r="P75" s="50">
        <v>1</v>
      </c>
      <c r="Q75" s="49" t="s">
        <v>49</v>
      </c>
      <c r="R75" s="49" t="s">
        <v>81</v>
      </c>
      <c r="S75" s="49" t="s">
        <v>342</v>
      </c>
      <c r="T75" s="51" t="s">
        <v>182</v>
      </c>
    </row>
    <row r="76" spans="1:20" ht="12.75">
      <c r="A76" s="38" t="str">
        <f>D1</f>
        <v>jn19cx</v>
      </c>
      <c r="B76" s="46">
        <v>5760.889</v>
      </c>
      <c r="C76" s="47" t="s">
        <v>323</v>
      </c>
      <c r="D76" s="48"/>
      <c r="E76" s="19" t="s">
        <v>153</v>
      </c>
      <c r="F76" s="48" t="s">
        <v>273</v>
      </c>
      <c r="G76" s="6">
        <f t="shared" si="8"/>
        <v>784.13306409668</v>
      </c>
      <c r="H76" s="7">
        <f t="shared" si="15"/>
        <v>784.13306409668</v>
      </c>
      <c r="I76" s="7">
        <f t="shared" si="9"/>
        <v>49.979166666666664</v>
      </c>
      <c r="J76" s="7">
        <f t="shared" si="10"/>
        <v>-2.2083333333333237</v>
      </c>
      <c r="K76" s="7">
        <f t="shared" si="11"/>
        <v>43.39583333333333</v>
      </c>
      <c r="L76" s="7">
        <f t="shared" si="12"/>
        <v>1.4583333333333428</v>
      </c>
      <c r="M76" s="7">
        <f t="shared" si="13"/>
        <v>-0.9254515716775756</v>
      </c>
      <c r="N76" s="8">
        <f t="shared" si="14"/>
        <v>202.26345306905975</v>
      </c>
      <c r="O76" s="49">
        <v>200</v>
      </c>
      <c r="P76" s="50" t="s">
        <v>413</v>
      </c>
      <c r="Q76" s="49" t="s">
        <v>49</v>
      </c>
      <c r="R76" s="49" t="s">
        <v>81</v>
      </c>
      <c r="S76" s="49" t="s">
        <v>373</v>
      </c>
      <c r="T76" s="51" t="s">
        <v>154</v>
      </c>
    </row>
    <row r="77" spans="1:20" ht="12.75">
      <c r="A77" s="38" t="str">
        <f>D1</f>
        <v>jn19cx</v>
      </c>
      <c r="B77" s="46">
        <v>5760.904</v>
      </c>
      <c r="C77" s="47" t="s">
        <v>78</v>
      </c>
      <c r="D77" s="48" t="s">
        <v>196</v>
      </c>
      <c r="E77" s="19" t="s">
        <v>79</v>
      </c>
      <c r="F77" s="48" t="s">
        <v>195</v>
      </c>
      <c r="G77" s="6">
        <f t="shared" si="8"/>
        <v>62.91540447307446</v>
      </c>
      <c r="H77" s="7">
        <f t="shared" si="15"/>
        <v>62.91540447307446</v>
      </c>
      <c r="I77" s="7">
        <f t="shared" si="9"/>
        <v>49.979166666666664</v>
      </c>
      <c r="J77" s="7">
        <f t="shared" si="10"/>
        <v>-2.2083333333333237</v>
      </c>
      <c r="K77" s="7">
        <f t="shared" si="11"/>
        <v>49.43749999999999</v>
      </c>
      <c r="L77" s="7">
        <f t="shared" si="12"/>
        <v>-2.4583333333333237</v>
      </c>
      <c r="M77" s="7">
        <f t="shared" si="13"/>
        <v>-0.9577518776960136</v>
      </c>
      <c r="N77" s="8">
        <f t="shared" si="14"/>
        <v>163.28592566253167</v>
      </c>
      <c r="O77" s="49">
        <v>140</v>
      </c>
      <c r="P77" s="50">
        <v>10</v>
      </c>
      <c r="Q77" s="49" t="s">
        <v>49</v>
      </c>
      <c r="R77" s="49" t="s">
        <v>81</v>
      </c>
      <c r="S77" s="49" t="s">
        <v>342</v>
      </c>
      <c r="T77" s="51" t="s">
        <v>78</v>
      </c>
    </row>
    <row r="78" spans="1:20" ht="12.75">
      <c r="A78" s="38" t="str">
        <f>D1</f>
        <v>jn19cx</v>
      </c>
      <c r="B78" s="46">
        <v>5760.93</v>
      </c>
      <c r="C78" s="47" t="s">
        <v>156</v>
      </c>
      <c r="D78" s="48" t="s">
        <v>143</v>
      </c>
      <c r="E78" s="19" t="s">
        <v>118</v>
      </c>
      <c r="F78" s="48" t="s">
        <v>119</v>
      </c>
      <c r="G78" s="6">
        <f t="shared" si="8"/>
        <v>658.6459342708853</v>
      </c>
      <c r="H78" s="7">
        <f t="shared" si="15"/>
        <v>658.6459342708853</v>
      </c>
      <c r="I78" s="7">
        <f t="shared" si="9"/>
        <v>49.979166666666664</v>
      </c>
      <c r="J78" s="7">
        <f t="shared" si="10"/>
        <v>-2.2083333333333237</v>
      </c>
      <c r="K78" s="7">
        <f t="shared" si="11"/>
        <v>44.06249999999999</v>
      </c>
      <c r="L78" s="7">
        <f t="shared" si="12"/>
        <v>-2.3749999999999907</v>
      </c>
      <c r="M78" s="7">
        <f t="shared" si="13"/>
        <v>-0.9997944153883701</v>
      </c>
      <c r="N78" s="8">
        <f t="shared" si="14"/>
        <v>178.83817592171246</v>
      </c>
      <c r="O78" s="49">
        <v>625</v>
      </c>
      <c r="P78" s="50">
        <v>2</v>
      </c>
      <c r="Q78" s="49" t="s">
        <v>49</v>
      </c>
      <c r="R78" s="49" t="s">
        <v>81</v>
      </c>
      <c r="S78" s="49" t="s">
        <v>339</v>
      </c>
      <c r="T78" s="51" t="s">
        <v>133</v>
      </c>
    </row>
    <row r="79" spans="1:20" ht="12.75">
      <c r="A79" s="38" t="str">
        <f>D1</f>
        <v>jn19cx</v>
      </c>
      <c r="B79" s="46">
        <v>5760.933</v>
      </c>
      <c r="C79" s="47" t="s">
        <v>99</v>
      </c>
      <c r="D79" s="48" t="s">
        <v>280</v>
      </c>
      <c r="E79" s="18" t="s">
        <v>52</v>
      </c>
      <c r="F79" s="48" t="s">
        <v>86</v>
      </c>
      <c r="G79" s="6">
        <f t="shared" si="8"/>
        <v>613.275071515589</v>
      </c>
      <c r="H79" s="7">
        <f t="shared" si="15"/>
        <v>613.275071515589</v>
      </c>
      <c r="I79" s="7">
        <f t="shared" si="9"/>
        <v>49.979166666666664</v>
      </c>
      <c r="J79" s="7">
        <f t="shared" si="10"/>
        <v>-2.2083333333333237</v>
      </c>
      <c r="K79" s="7">
        <f t="shared" si="11"/>
        <v>44.81249999999999</v>
      </c>
      <c r="L79" s="7">
        <f t="shared" si="12"/>
        <v>0.6250000000000095</v>
      </c>
      <c r="M79" s="7">
        <f t="shared" si="13"/>
        <v>-0.9309287238424684</v>
      </c>
      <c r="N79" s="8">
        <f t="shared" si="14"/>
        <v>201.41994811306776</v>
      </c>
      <c r="O79" s="49">
        <v>60</v>
      </c>
      <c r="P79" s="50">
        <v>8</v>
      </c>
      <c r="Q79" s="49" t="s">
        <v>228</v>
      </c>
      <c r="R79" s="49" t="s">
        <v>414</v>
      </c>
      <c r="S79" s="49" t="s">
        <v>342</v>
      </c>
      <c r="T79" s="51" t="s">
        <v>89</v>
      </c>
    </row>
    <row r="80" spans="1:20" ht="12.75">
      <c r="A80" s="38" t="str">
        <f>D1</f>
        <v>jn19cx</v>
      </c>
      <c r="B80" s="46">
        <v>5760.943</v>
      </c>
      <c r="C80" s="47" t="s">
        <v>415</v>
      </c>
      <c r="D80" s="48" t="s">
        <v>321</v>
      </c>
      <c r="E80" s="19" t="s">
        <v>317</v>
      </c>
      <c r="F80" s="48" t="s">
        <v>318</v>
      </c>
      <c r="G80" s="6">
        <f t="shared" si="8"/>
        <v>565.4399964654948</v>
      </c>
      <c r="H80" s="7">
        <f t="shared" si="15"/>
        <v>565.4399964654948</v>
      </c>
      <c r="I80" s="7">
        <f t="shared" si="9"/>
        <v>49.979166666666664</v>
      </c>
      <c r="J80" s="7">
        <f t="shared" si="10"/>
        <v>-2.2083333333333237</v>
      </c>
      <c r="K80" s="7">
        <f t="shared" si="11"/>
        <v>44.979166666666664</v>
      </c>
      <c r="L80" s="7">
        <f t="shared" si="12"/>
        <v>-3.541666666666657</v>
      </c>
      <c r="M80" s="7">
        <f t="shared" si="13"/>
        <v>-0.9825734130662741</v>
      </c>
      <c r="N80" s="8">
        <f t="shared" si="14"/>
        <v>169.28785327196374</v>
      </c>
      <c r="O80" s="49">
        <v>1000</v>
      </c>
      <c r="P80" s="50"/>
      <c r="Q80" s="49"/>
      <c r="R80" s="49"/>
      <c r="S80" s="49" t="s">
        <v>376</v>
      </c>
      <c r="T80" s="51" t="s">
        <v>264</v>
      </c>
    </row>
    <row r="81" spans="1:20" ht="13.5" thickBot="1">
      <c r="A81" s="38" t="str">
        <f>D1</f>
        <v>jn19cx</v>
      </c>
      <c r="B81" s="52">
        <v>5760.949</v>
      </c>
      <c r="C81" s="53" t="s">
        <v>197</v>
      </c>
      <c r="D81" s="59" t="s">
        <v>191</v>
      </c>
      <c r="E81" s="21" t="s">
        <v>132</v>
      </c>
      <c r="F81" s="59" t="s">
        <v>167</v>
      </c>
      <c r="G81" s="9">
        <f t="shared" si="8"/>
        <v>343.7262558252958</v>
      </c>
      <c r="H81" s="10">
        <f t="shared" si="15"/>
        <v>343.7262558252958</v>
      </c>
      <c r="I81" s="10">
        <f t="shared" si="9"/>
        <v>49.979166666666664</v>
      </c>
      <c r="J81" s="10">
        <f t="shared" si="10"/>
        <v>-2.2083333333333237</v>
      </c>
      <c r="K81" s="10">
        <f t="shared" si="11"/>
        <v>47.479166666666664</v>
      </c>
      <c r="L81" s="10">
        <f t="shared" si="12"/>
        <v>0.5416666666666761</v>
      </c>
      <c r="M81" s="10">
        <f t="shared" si="13"/>
        <v>-0.7985819019487157</v>
      </c>
      <c r="N81" s="11">
        <f t="shared" si="14"/>
        <v>217.00510345565002</v>
      </c>
      <c r="O81" s="55">
        <v>48</v>
      </c>
      <c r="P81" s="56">
        <v>3</v>
      </c>
      <c r="Q81" s="55" t="s">
        <v>49</v>
      </c>
      <c r="R81" s="55" t="s">
        <v>81</v>
      </c>
      <c r="S81" s="55" t="s">
        <v>416</v>
      </c>
      <c r="T81" s="58" t="s">
        <v>302</v>
      </c>
    </row>
    <row r="82" spans="1:20" ht="12.75">
      <c r="A82" s="38" t="str">
        <f>D1</f>
        <v>jn19cx</v>
      </c>
      <c r="B82" s="40">
        <v>10368.072</v>
      </c>
      <c r="C82" s="41" t="s">
        <v>211</v>
      </c>
      <c r="D82" s="42" t="s">
        <v>412</v>
      </c>
      <c r="E82" s="26" t="s">
        <v>39</v>
      </c>
      <c r="F82" s="42" t="s">
        <v>411</v>
      </c>
      <c r="G82" s="3">
        <f t="shared" si="8"/>
        <v>160.5050192133813</v>
      </c>
      <c r="H82" s="4">
        <f t="shared" si="15"/>
        <v>160.5050192133813</v>
      </c>
      <c r="I82" s="4">
        <f t="shared" si="9"/>
        <v>49.979166666666664</v>
      </c>
      <c r="J82" s="4">
        <f t="shared" si="10"/>
        <v>-2.2083333333333237</v>
      </c>
      <c r="K82" s="4">
        <f t="shared" si="11"/>
        <v>48.604166666666664</v>
      </c>
      <c r="L82" s="4">
        <f t="shared" si="12"/>
        <v>-2.8749999999999907</v>
      </c>
      <c r="M82" s="4">
        <f t="shared" si="13"/>
        <v>-0.9521218802112916</v>
      </c>
      <c r="N82" s="5">
        <f t="shared" si="14"/>
        <v>162.19859199722106</v>
      </c>
      <c r="O82" s="43">
        <v>160</v>
      </c>
      <c r="P82" s="44">
        <v>3</v>
      </c>
      <c r="Q82" s="43" t="s">
        <v>49</v>
      </c>
      <c r="R82" s="43" t="s">
        <v>81</v>
      </c>
      <c r="S82" s="43" t="s">
        <v>339</v>
      </c>
      <c r="T82" s="45" t="s">
        <v>56</v>
      </c>
    </row>
    <row r="83" spans="1:20" ht="12.75">
      <c r="A83" s="38" t="str">
        <f>D1</f>
        <v>jn19cx</v>
      </c>
      <c r="B83" s="46">
        <v>10368.108</v>
      </c>
      <c r="C83" s="47" t="s">
        <v>221</v>
      </c>
      <c r="D83" s="48" t="s">
        <v>53</v>
      </c>
      <c r="E83" s="19" t="s">
        <v>20</v>
      </c>
      <c r="F83" s="48" t="s">
        <v>54</v>
      </c>
      <c r="G83" s="6">
        <f t="shared" si="8"/>
        <v>438.672859039489</v>
      </c>
      <c r="H83" s="7">
        <f t="shared" si="15"/>
        <v>438.672859039489</v>
      </c>
      <c r="I83" s="7">
        <f t="shared" si="9"/>
        <v>49.979166666666664</v>
      </c>
      <c r="J83" s="7">
        <f t="shared" si="10"/>
        <v>-2.2083333333333237</v>
      </c>
      <c r="K83" s="7">
        <f t="shared" si="11"/>
        <v>48.479166666666664</v>
      </c>
      <c r="L83" s="7">
        <f t="shared" si="12"/>
        <v>3.3750000000000093</v>
      </c>
      <c r="M83" s="7">
        <f t="shared" si="13"/>
        <v>-0.3457974897927321</v>
      </c>
      <c r="N83" s="8">
        <f t="shared" si="14"/>
        <v>249.76951489644176</v>
      </c>
      <c r="O83" s="49">
        <v>326</v>
      </c>
      <c r="P83" s="50">
        <v>0.5</v>
      </c>
      <c r="Q83" s="49" t="s">
        <v>49</v>
      </c>
      <c r="R83" s="49" t="s">
        <v>81</v>
      </c>
      <c r="S83" s="49" t="s">
        <v>342</v>
      </c>
      <c r="T83" s="51" t="s">
        <v>55</v>
      </c>
    </row>
    <row r="84" spans="1:20" ht="12.75">
      <c r="A84" s="38" t="str">
        <f>D1</f>
        <v>jn19cx</v>
      </c>
      <c r="B84" s="46">
        <v>10368.3</v>
      </c>
      <c r="C84" s="47" t="s">
        <v>100</v>
      </c>
      <c r="D84" s="48" t="s">
        <v>280</v>
      </c>
      <c r="E84" s="19" t="s">
        <v>52</v>
      </c>
      <c r="F84" s="48" t="s">
        <v>86</v>
      </c>
      <c r="G84" s="6">
        <f t="shared" si="8"/>
        <v>613.275071515589</v>
      </c>
      <c r="H84" s="7">
        <f t="shared" si="15"/>
        <v>613.275071515589</v>
      </c>
      <c r="I84" s="7">
        <f t="shared" si="9"/>
        <v>49.979166666666664</v>
      </c>
      <c r="J84" s="7">
        <f t="shared" si="10"/>
        <v>-2.2083333333333237</v>
      </c>
      <c r="K84" s="7">
        <f t="shared" si="11"/>
        <v>44.81249999999999</v>
      </c>
      <c r="L84" s="7">
        <f t="shared" si="12"/>
        <v>0.6250000000000095</v>
      </c>
      <c r="M84" s="7">
        <f t="shared" si="13"/>
        <v>-0.9309287238424684</v>
      </c>
      <c r="N84" s="8">
        <f t="shared" si="14"/>
        <v>201.41994811306776</v>
      </c>
      <c r="O84" s="49">
        <v>60</v>
      </c>
      <c r="P84" s="50">
        <v>8</v>
      </c>
      <c r="Q84" s="49" t="s">
        <v>228</v>
      </c>
      <c r="R84" s="49" t="s">
        <v>417</v>
      </c>
      <c r="S84" s="49" t="s">
        <v>342</v>
      </c>
      <c r="T84" s="51" t="s">
        <v>89</v>
      </c>
    </row>
    <row r="85" spans="1:20" ht="12.75">
      <c r="A85" s="38" t="str">
        <f>D1</f>
        <v>jn19cx</v>
      </c>
      <c r="B85" s="46">
        <v>10368.333</v>
      </c>
      <c r="C85" s="47" t="s">
        <v>255</v>
      </c>
      <c r="D85" s="48" t="s">
        <v>280</v>
      </c>
      <c r="E85" s="19" t="s">
        <v>52</v>
      </c>
      <c r="F85" s="48" t="s">
        <v>86</v>
      </c>
      <c r="G85" s="6">
        <f t="shared" si="8"/>
        <v>613.275071515589</v>
      </c>
      <c r="H85" s="7">
        <f t="shared" si="15"/>
        <v>613.275071515589</v>
      </c>
      <c r="I85" s="7">
        <f t="shared" si="9"/>
        <v>49.979166666666664</v>
      </c>
      <c r="J85" s="7">
        <f t="shared" si="10"/>
        <v>-2.2083333333333237</v>
      </c>
      <c r="K85" s="7">
        <f t="shared" si="11"/>
        <v>44.81249999999999</v>
      </c>
      <c r="L85" s="7">
        <f t="shared" si="12"/>
        <v>0.6250000000000095</v>
      </c>
      <c r="M85" s="7">
        <f t="shared" si="13"/>
        <v>-0.9309287238424684</v>
      </c>
      <c r="N85" s="8">
        <f t="shared" si="14"/>
        <v>201.41994811306776</v>
      </c>
      <c r="O85" s="49">
        <v>83</v>
      </c>
      <c r="P85" s="50">
        <v>5</v>
      </c>
      <c r="Q85" s="49" t="s">
        <v>228</v>
      </c>
      <c r="R85" s="49" t="s">
        <v>414</v>
      </c>
      <c r="S85" s="49" t="s">
        <v>342</v>
      </c>
      <c r="T85" s="51" t="s">
        <v>89</v>
      </c>
    </row>
    <row r="86" spans="1:20" ht="12.75">
      <c r="A86" s="38" t="str">
        <f>D1</f>
        <v>jn19cx</v>
      </c>
      <c r="B86" s="46">
        <v>10368.804</v>
      </c>
      <c r="C86" s="47" t="s">
        <v>418</v>
      </c>
      <c r="D86" s="48" t="s">
        <v>420</v>
      </c>
      <c r="E86" s="19" t="s">
        <v>443</v>
      </c>
      <c r="F86" s="48" t="s">
        <v>419</v>
      </c>
      <c r="G86" s="6">
        <f t="shared" si="8"/>
        <v>707.908640457804</v>
      </c>
      <c r="H86" s="7">
        <f t="shared" si="15"/>
        <v>707.908640457804</v>
      </c>
      <c r="I86" s="7">
        <f t="shared" si="9"/>
        <v>49.979166666666664</v>
      </c>
      <c r="J86" s="7">
        <f t="shared" si="10"/>
        <v>-2.2083333333333237</v>
      </c>
      <c r="K86" s="7">
        <f t="shared" si="11"/>
        <v>44.104166666666664</v>
      </c>
      <c r="L86" s="7">
        <f t="shared" si="12"/>
        <v>-5.791666666666657</v>
      </c>
      <c r="M86" s="7">
        <f t="shared" si="13"/>
        <v>-0.9142631113249825</v>
      </c>
      <c r="N86" s="8">
        <f t="shared" si="14"/>
        <v>156.10129490220234</v>
      </c>
      <c r="O86" s="49">
        <v>1826</v>
      </c>
      <c r="P86" s="50">
        <v>1</v>
      </c>
      <c r="Q86" s="49" t="s">
        <v>49</v>
      </c>
      <c r="R86" s="49" t="s">
        <v>81</v>
      </c>
      <c r="S86" s="49" t="s">
        <v>339</v>
      </c>
      <c r="T86" s="51" t="s">
        <v>421</v>
      </c>
    </row>
    <row r="87" spans="1:20" ht="12.75">
      <c r="A87" s="38" t="str">
        <f>D1</f>
        <v>jn19cx</v>
      </c>
      <c r="B87" s="46">
        <v>10368.82</v>
      </c>
      <c r="C87" s="47" t="s">
        <v>263</v>
      </c>
      <c r="D87" s="48" t="s">
        <v>321</v>
      </c>
      <c r="E87" s="19" t="s">
        <v>317</v>
      </c>
      <c r="F87" s="48" t="s">
        <v>318</v>
      </c>
      <c r="G87" s="6">
        <f t="shared" si="8"/>
        <v>565.4399964654948</v>
      </c>
      <c r="H87" s="7">
        <f t="shared" si="15"/>
        <v>565.4399964654948</v>
      </c>
      <c r="I87" s="7">
        <f t="shared" si="9"/>
        <v>49.979166666666664</v>
      </c>
      <c r="J87" s="7">
        <f t="shared" si="10"/>
        <v>-2.2083333333333237</v>
      </c>
      <c r="K87" s="7">
        <f t="shared" si="11"/>
        <v>44.979166666666664</v>
      </c>
      <c r="L87" s="7">
        <f t="shared" si="12"/>
        <v>-3.541666666666657</v>
      </c>
      <c r="M87" s="7">
        <f t="shared" si="13"/>
        <v>-0.9825734130662741</v>
      </c>
      <c r="N87" s="8">
        <f t="shared" si="14"/>
        <v>169.28785327196374</v>
      </c>
      <c r="O87" s="49">
        <v>1000</v>
      </c>
      <c r="P87" s="50">
        <v>1</v>
      </c>
      <c r="Q87" s="49" t="s">
        <v>49</v>
      </c>
      <c r="R87" s="49" t="s">
        <v>81</v>
      </c>
      <c r="S87" s="49" t="s">
        <v>339</v>
      </c>
      <c r="T87" s="51" t="s">
        <v>264</v>
      </c>
    </row>
    <row r="88" spans="1:20" ht="12.75">
      <c r="A88" s="38" t="str">
        <f>D1</f>
        <v>jn19cx</v>
      </c>
      <c r="B88" s="46">
        <v>10368.825</v>
      </c>
      <c r="C88" s="47" t="s">
        <v>201</v>
      </c>
      <c r="D88" s="48" t="s">
        <v>423</v>
      </c>
      <c r="E88" s="19" t="s">
        <v>32</v>
      </c>
      <c r="F88" s="48" t="s">
        <v>422</v>
      </c>
      <c r="G88" s="6">
        <f t="shared" si="8"/>
        <v>360.26848676313534</v>
      </c>
      <c r="H88" s="7">
        <f t="shared" si="15"/>
        <v>360.26848676313534</v>
      </c>
      <c r="I88" s="7">
        <f t="shared" si="9"/>
        <v>49.979166666666664</v>
      </c>
      <c r="J88" s="7">
        <f t="shared" si="10"/>
        <v>-2.2083333333333237</v>
      </c>
      <c r="K88" s="7">
        <f t="shared" si="11"/>
        <v>47.229166666666664</v>
      </c>
      <c r="L88" s="7">
        <f t="shared" si="12"/>
        <v>-4.791666666666657</v>
      </c>
      <c r="M88" s="7">
        <f t="shared" si="13"/>
        <v>-0.8403405999966739</v>
      </c>
      <c r="N88" s="8">
        <f t="shared" si="14"/>
        <v>147.1761036328425</v>
      </c>
      <c r="O88" s="49"/>
      <c r="P88" s="50">
        <v>1</v>
      </c>
      <c r="Q88" s="49" t="s">
        <v>228</v>
      </c>
      <c r="R88" s="49" t="s">
        <v>424</v>
      </c>
      <c r="S88" s="49" t="s">
        <v>339</v>
      </c>
      <c r="T88" s="51" t="s">
        <v>194</v>
      </c>
    </row>
    <row r="89" spans="1:20" ht="12.75">
      <c r="A89" s="38" t="str">
        <f>D1</f>
        <v>jn19cx</v>
      </c>
      <c r="B89" s="46">
        <v>10368.842</v>
      </c>
      <c r="C89" s="47" t="s">
        <v>126</v>
      </c>
      <c r="D89" s="48" t="s">
        <v>196</v>
      </c>
      <c r="E89" s="28" t="s">
        <v>79</v>
      </c>
      <c r="F89" s="48" t="s">
        <v>195</v>
      </c>
      <c r="G89" s="6">
        <f t="shared" si="8"/>
        <v>62.91540447307446</v>
      </c>
      <c r="H89" s="7">
        <f t="shared" si="15"/>
        <v>62.91540447307446</v>
      </c>
      <c r="I89" s="7">
        <f t="shared" si="9"/>
        <v>49.979166666666664</v>
      </c>
      <c r="J89" s="7">
        <f t="shared" si="10"/>
        <v>-2.2083333333333237</v>
      </c>
      <c r="K89" s="7">
        <f t="shared" si="11"/>
        <v>49.43749999999999</v>
      </c>
      <c r="L89" s="7">
        <f t="shared" si="12"/>
        <v>-2.4583333333333237</v>
      </c>
      <c r="M89" s="7">
        <f t="shared" si="13"/>
        <v>-0.9577518776960136</v>
      </c>
      <c r="N89" s="8">
        <f t="shared" si="14"/>
        <v>163.28592566253167</v>
      </c>
      <c r="O89" s="49">
        <v>140</v>
      </c>
      <c r="P89" s="50">
        <v>10</v>
      </c>
      <c r="Q89" s="49" t="s">
        <v>49</v>
      </c>
      <c r="R89" s="49" t="s">
        <v>81</v>
      </c>
      <c r="S89" s="49" t="s">
        <v>342</v>
      </c>
      <c r="T89" s="51" t="s">
        <v>78</v>
      </c>
    </row>
    <row r="90" spans="1:20" ht="12.75" customHeight="1">
      <c r="A90" s="38" t="str">
        <f>D1</f>
        <v>jn19cx</v>
      </c>
      <c r="B90" s="46">
        <v>10368.851</v>
      </c>
      <c r="C90" s="47" t="s">
        <v>203</v>
      </c>
      <c r="D90" s="48" t="s">
        <v>400</v>
      </c>
      <c r="E90" s="24" t="s">
        <v>57</v>
      </c>
      <c r="F90" s="48" t="s">
        <v>58</v>
      </c>
      <c r="G90" s="6">
        <f t="shared" si="8"/>
        <v>233.1514593328972</v>
      </c>
      <c r="H90" s="7">
        <f t="shared" si="15"/>
        <v>233.1514593328972</v>
      </c>
      <c r="I90" s="7">
        <f t="shared" si="9"/>
        <v>49.979166666666664</v>
      </c>
      <c r="J90" s="7">
        <f t="shared" si="10"/>
        <v>-2.2083333333333237</v>
      </c>
      <c r="K90" s="7">
        <f t="shared" si="11"/>
        <v>47.89583333333333</v>
      </c>
      <c r="L90" s="7">
        <f t="shared" si="12"/>
        <v>-1.8749999999999905</v>
      </c>
      <c r="M90" s="7">
        <f t="shared" si="13"/>
        <v>-0.994289850370265</v>
      </c>
      <c r="N90" s="8">
        <f t="shared" si="14"/>
        <v>186.1258766618418</v>
      </c>
      <c r="O90" s="49">
        <v>170</v>
      </c>
      <c r="P90" s="50">
        <v>1</v>
      </c>
      <c r="Q90" s="49" t="s">
        <v>49</v>
      </c>
      <c r="R90" s="49" t="s">
        <v>81</v>
      </c>
      <c r="S90" s="49" t="s">
        <v>342</v>
      </c>
      <c r="T90" s="51" t="s">
        <v>59</v>
      </c>
    </row>
    <row r="91" spans="1:20" ht="12.75">
      <c r="A91" s="38" t="str">
        <f>D1</f>
        <v>jn19cx</v>
      </c>
      <c r="B91" s="46">
        <v>10368.855</v>
      </c>
      <c r="C91" s="47" t="s">
        <v>262</v>
      </c>
      <c r="D91" s="48" t="s">
        <v>425</v>
      </c>
      <c r="E91" s="18" t="s">
        <v>60</v>
      </c>
      <c r="F91" s="48" t="s">
        <v>68</v>
      </c>
      <c r="G91" s="6">
        <f t="shared" si="8"/>
        <v>784.8772845114964</v>
      </c>
      <c r="H91" s="7">
        <f t="shared" si="15"/>
        <v>784.8772845114964</v>
      </c>
      <c r="I91" s="7">
        <f t="shared" si="9"/>
        <v>49.979166666666664</v>
      </c>
      <c r="J91" s="7">
        <f t="shared" si="10"/>
        <v>-2.2083333333333237</v>
      </c>
      <c r="K91" s="7">
        <f t="shared" si="11"/>
        <v>43.68749999999999</v>
      </c>
      <c r="L91" s="7">
        <f t="shared" si="12"/>
        <v>-6.87499999999999</v>
      </c>
      <c r="M91" s="7">
        <f t="shared" si="13"/>
        <v>-0.8777001447330676</v>
      </c>
      <c r="N91" s="8">
        <f t="shared" si="14"/>
        <v>151.36616563494923</v>
      </c>
      <c r="O91" s="49">
        <v>1200</v>
      </c>
      <c r="P91" s="50">
        <v>0.1</v>
      </c>
      <c r="Q91" s="49" t="s">
        <v>49</v>
      </c>
      <c r="R91" s="49" t="s">
        <v>81</v>
      </c>
      <c r="S91" s="49" t="s">
        <v>345</v>
      </c>
      <c r="T91" s="51" t="s">
        <v>61</v>
      </c>
    </row>
    <row r="92" spans="1:20" ht="12.75">
      <c r="A92" s="38" t="str">
        <f>D1</f>
        <v>jn19cx</v>
      </c>
      <c r="B92" s="46">
        <v>10368.86</v>
      </c>
      <c r="C92" s="47" t="s">
        <v>217</v>
      </c>
      <c r="D92" s="48" t="s">
        <v>33</v>
      </c>
      <c r="E92" s="18" t="s">
        <v>34</v>
      </c>
      <c r="F92" s="48" t="s">
        <v>35</v>
      </c>
      <c r="G92" s="6">
        <f t="shared" si="8"/>
        <v>836.7328041127557</v>
      </c>
      <c r="H92" s="7">
        <f t="shared" si="15"/>
        <v>836.7328041127557</v>
      </c>
      <c r="I92" s="7">
        <f t="shared" si="9"/>
        <v>49.979166666666664</v>
      </c>
      <c r="J92" s="7">
        <f t="shared" si="10"/>
        <v>-2.2083333333333237</v>
      </c>
      <c r="K92" s="7">
        <f t="shared" si="11"/>
        <v>42.479166666666664</v>
      </c>
      <c r="L92" s="7">
        <f t="shared" si="12"/>
        <v>-2.9583333333333237</v>
      </c>
      <c r="M92" s="7">
        <f t="shared" si="13"/>
        <v>-0.9972739798839778</v>
      </c>
      <c r="N92" s="8">
        <f t="shared" si="14"/>
        <v>175.76843646801535</v>
      </c>
      <c r="O92" s="49">
        <v>1230</v>
      </c>
      <c r="P92" s="50">
        <v>1</v>
      </c>
      <c r="Q92" s="49" t="s">
        <v>49</v>
      </c>
      <c r="R92" s="49" t="s">
        <v>81</v>
      </c>
      <c r="S92" s="49" t="s">
        <v>339</v>
      </c>
      <c r="T92" s="51" t="s">
        <v>36</v>
      </c>
    </row>
    <row r="93" spans="1:20" ht="12.75">
      <c r="A93" s="38" t="str">
        <f>D1</f>
        <v>jn19cx</v>
      </c>
      <c r="B93" s="46">
        <v>10368.87</v>
      </c>
      <c r="C93" s="47" t="s">
        <v>257</v>
      </c>
      <c r="D93" s="48" t="s">
        <v>267</v>
      </c>
      <c r="E93" s="19" t="s">
        <v>441</v>
      </c>
      <c r="F93" s="48" t="s">
        <v>258</v>
      </c>
      <c r="G93" s="6">
        <f t="shared" si="8"/>
        <v>325.0383164721574</v>
      </c>
      <c r="H93" s="7">
        <f t="shared" si="15"/>
        <v>325.0383164721574</v>
      </c>
      <c r="I93" s="7">
        <f t="shared" si="9"/>
        <v>49.979166666666664</v>
      </c>
      <c r="J93" s="7">
        <f t="shared" si="10"/>
        <v>-2.2083333333333237</v>
      </c>
      <c r="K93" s="7">
        <f t="shared" si="11"/>
        <v>48.104166666666664</v>
      </c>
      <c r="L93" s="7">
        <f t="shared" si="12"/>
        <v>-5.62499999999999</v>
      </c>
      <c r="M93" s="7">
        <f t="shared" si="13"/>
        <v>-0.6243618127302851</v>
      </c>
      <c r="N93" s="8">
        <f t="shared" si="14"/>
        <v>128.63536152076796</v>
      </c>
      <c r="O93" s="49">
        <v>370</v>
      </c>
      <c r="P93" s="50">
        <v>2</v>
      </c>
      <c r="Q93" s="49" t="s">
        <v>49</v>
      </c>
      <c r="R93" s="49" t="s">
        <v>81</v>
      </c>
      <c r="S93" s="49" t="s">
        <v>339</v>
      </c>
      <c r="T93" s="51" t="s">
        <v>259</v>
      </c>
    </row>
    <row r="94" spans="1:20" s="25" customFormat="1" ht="12.75">
      <c r="A94" s="38" t="str">
        <f>D1</f>
        <v>jn19cx</v>
      </c>
      <c r="B94" s="46">
        <v>10368.889</v>
      </c>
      <c r="C94" s="47" t="s">
        <v>322</v>
      </c>
      <c r="D94" s="48"/>
      <c r="E94" s="19" t="s">
        <v>153</v>
      </c>
      <c r="F94" s="48" t="s">
        <v>273</v>
      </c>
      <c r="G94" s="6">
        <f t="shared" si="8"/>
        <v>784.13306409668</v>
      </c>
      <c r="H94" s="7">
        <f t="shared" si="15"/>
        <v>784.13306409668</v>
      </c>
      <c r="I94" s="7">
        <f t="shared" si="9"/>
        <v>49.979166666666664</v>
      </c>
      <c r="J94" s="7">
        <f t="shared" si="10"/>
        <v>-2.2083333333333237</v>
      </c>
      <c r="K94" s="7">
        <f t="shared" si="11"/>
        <v>43.39583333333333</v>
      </c>
      <c r="L94" s="7">
        <f t="shared" si="12"/>
        <v>1.4583333333333428</v>
      </c>
      <c r="M94" s="7">
        <f t="shared" si="13"/>
        <v>-0.9254515716775756</v>
      </c>
      <c r="N94" s="8">
        <f t="shared" si="14"/>
        <v>202.26345306905975</v>
      </c>
      <c r="O94" s="49">
        <v>200</v>
      </c>
      <c r="P94" s="50"/>
      <c r="Q94" s="49" t="s">
        <v>49</v>
      </c>
      <c r="R94" s="49" t="s">
        <v>81</v>
      </c>
      <c r="S94" s="49" t="s">
        <v>376</v>
      </c>
      <c r="T94" s="51" t="s">
        <v>154</v>
      </c>
    </row>
    <row r="95" spans="1:20" ht="12.75" customHeight="1">
      <c r="A95" s="38" t="str">
        <f>D1</f>
        <v>jn19cx</v>
      </c>
      <c r="B95" s="46">
        <v>10368.9</v>
      </c>
      <c r="C95" s="47" t="s">
        <v>222</v>
      </c>
      <c r="D95" s="48" t="s">
        <v>178</v>
      </c>
      <c r="E95" s="19" t="s">
        <v>179</v>
      </c>
      <c r="F95" s="48" t="s">
        <v>241</v>
      </c>
      <c r="G95" s="6">
        <f t="shared" si="8"/>
        <v>427.3685932970628</v>
      </c>
      <c r="H95" s="7">
        <f t="shared" si="15"/>
        <v>427.3685932970628</v>
      </c>
      <c r="I95" s="7">
        <f t="shared" si="9"/>
        <v>49.979166666666664</v>
      </c>
      <c r="J95" s="7">
        <f t="shared" si="10"/>
        <v>-2.2083333333333237</v>
      </c>
      <c r="K95" s="7">
        <f t="shared" si="11"/>
        <v>46.14583333333333</v>
      </c>
      <c r="L95" s="7">
        <f t="shared" si="12"/>
        <v>-1.8749999999999905</v>
      </c>
      <c r="M95" s="7">
        <f t="shared" si="13"/>
        <v>-0.998186950226307</v>
      </c>
      <c r="N95" s="8">
        <f t="shared" si="14"/>
        <v>183.45070737459747</v>
      </c>
      <c r="O95" s="49">
        <v>700</v>
      </c>
      <c r="P95" s="50">
        <v>2.5</v>
      </c>
      <c r="Q95" s="49" t="s">
        <v>49</v>
      </c>
      <c r="R95" s="49" t="s">
        <v>81</v>
      </c>
      <c r="S95" s="49" t="s">
        <v>339</v>
      </c>
      <c r="T95" s="51" t="s">
        <v>426</v>
      </c>
    </row>
    <row r="96" spans="1:20" ht="12.75">
      <c r="A96" s="38" t="str">
        <f>D1</f>
        <v>jn19cx</v>
      </c>
      <c r="B96" s="46">
        <v>10368.91</v>
      </c>
      <c r="C96" s="47" t="s">
        <v>427</v>
      </c>
      <c r="D96" s="48" t="s">
        <v>406</v>
      </c>
      <c r="E96" s="18" t="s">
        <v>97</v>
      </c>
      <c r="F96" s="48" t="s">
        <v>405</v>
      </c>
      <c r="G96" s="6">
        <f t="shared" si="8"/>
        <v>135.7020693206397</v>
      </c>
      <c r="H96" s="7">
        <f t="shared" si="15"/>
        <v>135.7020693206397</v>
      </c>
      <c r="I96" s="7">
        <f t="shared" si="9"/>
        <v>49.979166666666664</v>
      </c>
      <c r="J96" s="7">
        <f t="shared" si="10"/>
        <v>-2.2083333333333237</v>
      </c>
      <c r="K96" s="7">
        <f t="shared" si="11"/>
        <v>48.77083333333333</v>
      </c>
      <c r="L96" s="7">
        <f t="shared" si="12"/>
        <v>-1.958333333333324</v>
      </c>
      <c r="M96" s="7">
        <f t="shared" si="13"/>
        <v>-0.9908252283788184</v>
      </c>
      <c r="N96" s="8">
        <f t="shared" si="14"/>
        <v>187.7672604403255</v>
      </c>
      <c r="O96" s="49"/>
      <c r="P96" s="50">
        <v>1</v>
      </c>
      <c r="Q96" s="49" t="s">
        <v>49</v>
      </c>
      <c r="R96" s="49" t="s">
        <v>81</v>
      </c>
      <c r="S96" s="49" t="s">
        <v>345</v>
      </c>
      <c r="T96" s="51" t="s">
        <v>407</v>
      </c>
    </row>
    <row r="97" spans="1:20" ht="12.75">
      <c r="A97" s="38" t="str">
        <f>D1</f>
        <v>jn19cx</v>
      </c>
      <c r="B97" s="46">
        <v>10368.919</v>
      </c>
      <c r="C97" s="47" t="s">
        <v>428</v>
      </c>
      <c r="D97" s="48" t="s">
        <v>429</v>
      </c>
      <c r="E97" s="19" t="s">
        <v>30</v>
      </c>
      <c r="F97" s="48" t="s">
        <v>159</v>
      </c>
      <c r="G97" s="6">
        <f t="shared" si="8"/>
        <v>534.2266218744045</v>
      </c>
      <c r="H97" s="7">
        <f t="shared" si="15"/>
        <v>534.2266218744045</v>
      </c>
      <c r="I97" s="7">
        <f t="shared" si="9"/>
        <v>49.979166666666664</v>
      </c>
      <c r="J97" s="7">
        <f t="shared" si="10"/>
        <v>-2.2083333333333237</v>
      </c>
      <c r="K97" s="7">
        <f t="shared" si="11"/>
        <v>45.18749999999999</v>
      </c>
      <c r="L97" s="7">
        <f t="shared" si="12"/>
        <v>-1.7916666666666572</v>
      </c>
      <c r="M97" s="7">
        <f t="shared" si="13"/>
        <v>-0.9981222757170795</v>
      </c>
      <c r="N97" s="8">
        <f t="shared" si="14"/>
        <v>183.51173326978267</v>
      </c>
      <c r="O97" s="49">
        <v>578</v>
      </c>
      <c r="P97" s="50">
        <v>2</v>
      </c>
      <c r="Q97" s="49" t="s">
        <v>49</v>
      </c>
      <c r="R97" s="49" t="s">
        <v>81</v>
      </c>
      <c r="S97" s="49" t="s">
        <v>342</v>
      </c>
      <c r="T97" s="51" t="s">
        <v>18</v>
      </c>
    </row>
    <row r="98" spans="1:20" ht="12.75">
      <c r="A98" s="38" t="str">
        <f>D1</f>
        <v>jn19cx</v>
      </c>
      <c r="B98" s="46">
        <v>10368.928</v>
      </c>
      <c r="C98" s="47" t="s">
        <v>121</v>
      </c>
      <c r="D98" s="48" t="s">
        <v>430</v>
      </c>
      <c r="E98" s="19" t="s">
        <v>123</v>
      </c>
      <c r="F98" s="48" t="s">
        <v>124</v>
      </c>
      <c r="G98" s="6">
        <f t="shared" si="8"/>
        <v>557.728870878876</v>
      </c>
      <c r="H98" s="7">
        <f t="shared" si="15"/>
        <v>557.728870878876</v>
      </c>
      <c r="I98" s="7">
        <f t="shared" si="9"/>
        <v>49.979166666666664</v>
      </c>
      <c r="J98" s="7">
        <f t="shared" si="10"/>
        <v>-2.2083333333333237</v>
      </c>
      <c r="K98" s="7">
        <f t="shared" si="11"/>
        <v>45.854166666666664</v>
      </c>
      <c r="L98" s="7">
        <f t="shared" si="12"/>
        <v>-6.458333333333324</v>
      </c>
      <c r="M98" s="7">
        <f t="shared" si="13"/>
        <v>-0.8067293427813584</v>
      </c>
      <c r="N98" s="8">
        <f t="shared" si="14"/>
        <v>143.77759920526685</v>
      </c>
      <c r="O98" s="49">
        <v>1660</v>
      </c>
      <c r="P98" s="50">
        <v>0.7</v>
      </c>
      <c r="Q98" s="49" t="s">
        <v>62</v>
      </c>
      <c r="R98" s="49" t="s">
        <v>424</v>
      </c>
      <c r="S98" s="49" t="s">
        <v>342</v>
      </c>
      <c r="T98" s="51" t="s">
        <v>121</v>
      </c>
    </row>
    <row r="99" spans="1:20" ht="12.75">
      <c r="A99" s="38" t="str">
        <f>D1</f>
        <v>jn19cx</v>
      </c>
      <c r="B99" s="46">
        <v>10368.929</v>
      </c>
      <c r="C99" s="47" t="s">
        <v>332</v>
      </c>
      <c r="D99" s="48" t="s">
        <v>408</v>
      </c>
      <c r="E99" s="19" t="s">
        <v>41</v>
      </c>
      <c r="F99" s="48" t="s">
        <v>330</v>
      </c>
      <c r="G99" s="6">
        <f t="shared" si="8"/>
        <v>513.1188518001062</v>
      </c>
      <c r="H99" s="7">
        <f t="shared" si="15"/>
        <v>513.1188518001062</v>
      </c>
      <c r="I99" s="7">
        <f t="shared" si="9"/>
        <v>49.979166666666664</v>
      </c>
      <c r="J99" s="7">
        <f t="shared" si="10"/>
        <v>-2.2083333333333237</v>
      </c>
      <c r="K99" s="7">
        <f t="shared" si="11"/>
        <v>48.604166666666664</v>
      </c>
      <c r="L99" s="7">
        <f t="shared" si="12"/>
        <v>4.541666666666676</v>
      </c>
      <c r="M99" s="7">
        <f t="shared" si="13"/>
        <v>-0.25487229447736</v>
      </c>
      <c r="N99" s="8">
        <f t="shared" si="14"/>
        <v>255.23398186679896</v>
      </c>
      <c r="O99" s="49">
        <v>40</v>
      </c>
      <c r="P99" s="50">
        <v>2</v>
      </c>
      <c r="Q99" s="49" t="s">
        <v>431</v>
      </c>
      <c r="R99" s="49" t="s">
        <v>331</v>
      </c>
      <c r="S99" s="49" t="s">
        <v>342</v>
      </c>
      <c r="T99" s="51" t="s">
        <v>227</v>
      </c>
    </row>
    <row r="100" spans="1:20" ht="12.75">
      <c r="A100" s="38" t="str">
        <f>D1</f>
        <v>jn19cx</v>
      </c>
      <c r="B100" s="46">
        <v>10368.936</v>
      </c>
      <c r="C100" s="47" t="s">
        <v>285</v>
      </c>
      <c r="D100" s="48" t="s">
        <v>282</v>
      </c>
      <c r="E100" s="24" t="s">
        <v>294</v>
      </c>
      <c r="F100" s="48" t="s">
        <v>284</v>
      </c>
      <c r="G100" s="6">
        <f t="shared" si="8"/>
        <v>303.56618711875274</v>
      </c>
      <c r="H100" s="7">
        <f t="shared" si="15"/>
        <v>303.56618711875274</v>
      </c>
      <c r="I100" s="7">
        <f t="shared" si="9"/>
        <v>49.979166666666664</v>
      </c>
      <c r="J100" s="7">
        <f t="shared" si="10"/>
        <v>-2.2083333333333237</v>
      </c>
      <c r="K100" s="7">
        <f t="shared" si="11"/>
        <v>47.43749999999999</v>
      </c>
      <c r="L100" s="7">
        <f t="shared" si="12"/>
        <v>-0.7083333333333238</v>
      </c>
      <c r="M100" s="7">
        <f t="shared" si="13"/>
        <v>-0.9281968795316812</v>
      </c>
      <c r="N100" s="8">
        <f t="shared" si="14"/>
        <v>201.84453641999198</v>
      </c>
      <c r="O100" s="49">
        <v>70</v>
      </c>
      <c r="P100" s="50">
        <v>4</v>
      </c>
      <c r="Q100" s="49" t="s">
        <v>49</v>
      </c>
      <c r="R100" s="49" t="s">
        <v>81</v>
      </c>
      <c r="S100" s="49" t="s">
        <v>339</v>
      </c>
      <c r="T100" s="51" t="s">
        <v>283</v>
      </c>
    </row>
    <row r="101" spans="1:20" ht="12.75">
      <c r="A101" s="38" t="str">
        <f>D1</f>
        <v>jn19cx</v>
      </c>
      <c r="B101" s="46">
        <v>10368.95</v>
      </c>
      <c r="C101" s="47" t="s">
        <v>127</v>
      </c>
      <c r="D101" s="48" t="s">
        <v>143</v>
      </c>
      <c r="E101" s="18" t="s">
        <v>118</v>
      </c>
      <c r="F101" s="48" t="s">
        <v>119</v>
      </c>
      <c r="G101" s="6">
        <f t="shared" si="8"/>
        <v>658.6459342708853</v>
      </c>
      <c r="H101" s="7">
        <f t="shared" si="15"/>
        <v>658.6459342708853</v>
      </c>
      <c r="I101" s="7">
        <f t="shared" si="9"/>
        <v>49.979166666666664</v>
      </c>
      <c r="J101" s="7">
        <f t="shared" si="10"/>
        <v>-2.2083333333333237</v>
      </c>
      <c r="K101" s="7">
        <f t="shared" si="11"/>
        <v>44.06249999999999</v>
      </c>
      <c r="L101" s="7">
        <f t="shared" si="12"/>
        <v>-2.3749999999999907</v>
      </c>
      <c r="M101" s="7">
        <f t="shared" si="13"/>
        <v>-0.9997944153883701</v>
      </c>
      <c r="N101" s="8">
        <f t="shared" si="14"/>
        <v>178.83817592171246</v>
      </c>
      <c r="O101" s="49">
        <v>625</v>
      </c>
      <c r="P101" s="50">
        <v>1</v>
      </c>
      <c r="Q101" s="49" t="s">
        <v>49</v>
      </c>
      <c r="R101" s="49" t="s">
        <v>81</v>
      </c>
      <c r="S101" s="49" t="s">
        <v>342</v>
      </c>
      <c r="T101" s="51" t="s">
        <v>80</v>
      </c>
    </row>
    <row r="102" spans="1:20" ht="12.75">
      <c r="A102" s="38" t="str">
        <f>D1</f>
        <v>jn19cx</v>
      </c>
      <c r="B102" s="46">
        <v>10368.957</v>
      </c>
      <c r="C102" s="47" t="s">
        <v>171</v>
      </c>
      <c r="D102" s="48" t="s">
        <v>192</v>
      </c>
      <c r="E102" s="18" t="s">
        <v>172</v>
      </c>
      <c r="F102" s="48" t="s">
        <v>173</v>
      </c>
      <c r="G102" s="6">
        <f t="shared" si="8"/>
        <v>349.35992674401984</v>
      </c>
      <c r="H102" s="7">
        <f t="shared" si="15"/>
        <v>349.35992674401984</v>
      </c>
      <c r="I102" s="7">
        <f t="shared" si="9"/>
        <v>49.979166666666664</v>
      </c>
      <c r="J102" s="7">
        <f t="shared" si="10"/>
        <v>-2.2083333333333237</v>
      </c>
      <c r="K102" s="7">
        <f t="shared" si="11"/>
        <v>49.14583333333333</v>
      </c>
      <c r="L102" s="7">
        <f t="shared" si="12"/>
        <v>-6.87499999999999</v>
      </c>
      <c r="M102" s="7">
        <f t="shared" si="13"/>
        <v>-0.2352805771352538</v>
      </c>
      <c r="N102" s="8">
        <f t="shared" si="14"/>
        <v>103.60816240715678</v>
      </c>
      <c r="O102" s="49">
        <v>300</v>
      </c>
      <c r="P102" s="50">
        <v>0.2</v>
      </c>
      <c r="Q102" s="49" t="s">
        <v>49</v>
      </c>
      <c r="R102" s="49" t="s">
        <v>81</v>
      </c>
      <c r="S102" s="49" t="s">
        <v>342</v>
      </c>
      <c r="T102" s="51" t="s">
        <v>174</v>
      </c>
    </row>
    <row r="103" spans="1:20" ht="12.75">
      <c r="A103" s="38" t="str">
        <f>D1</f>
        <v>jn19cx</v>
      </c>
      <c r="B103" s="46">
        <v>10368.963</v>
      </c>
      <c r="C103" s="47" t="s">
        <v>432</v>
      </c>
      <c r="D103" s="48" t="s">
        <v>434</v>
      </c>
      <c r="E103" s="18" t="s">
        <v>442</v>
      </c>
      <c r="F103" s="48" t="s">
        <v>433</v>
      </c>
      <c r="G103" s="6">
        <f t="shared" si="8"/>
        <v>438.00578185384757</v>
      </c>
      <c r="H103" s="7">
        <f t="shared" si="15"/>
        <v>438.00578185384757</v>
      </c>
      <c r="I103" s="7">
        <f t="shared" si="9"/>
        <v>49.979166666666664</v>
      </c>
      <c r="J103" s="7">
        <f t="shared" si="10"/>
        <v>-2.2083333333333237</v>
      </c>
      <c r="K103" s="7">
        <f t="shared" si="11"/>
        <v>46.14583333333333</v>
      </c>
      <c r="L103" s="7">
        <f t="shared" si="12"/>
        <v>-3.541666666666657</v>
      </c>
      <c r="M103" s="7">
        <f t="shared" si="13"/>
        <v>-0.9720198847769419</v>
      </c>
      <c r="N103" s="8">
        <f t="shared" si="14"/>
        <v>166.4143554210053</v>
      </c>
      <c r="O103" s="49">
        <v>480</v>
      </c>
      <c r="P103" s="50">
        <v>1</v>
      </c>
      <c r="Q103" s="49" t="s">
        <v>49</v>
      </c>
      <c r="R103" s="49" t="s">
        <v>81</v>
      </c>
      <c r="S103" s="49" t="s">
        <v>376</v>
      </c>
      <c r="T103" s="51" t="s">
        <v>435</v>
      </c>
    </row>
    <row r="104" spans="1:20" ht="13.5" thickBot="1">
      <c r="A104" s="38" t="str">
        <f>D1</f>
        <v>jn19cx</v>
      </c>
      <c r="B104" s="52">
        <v>10368.983</v>
      </c>
      <c r="C104" s="53" t="s">
        <v>163</v>
      </c>
      <c r="D104" s="59" t="s">
        <v>164</v>
      </c>
      <c r="E104" s="54" t="s">
        <v>109</v>
      </c>
      <c r="F104" s="59" t="s">
        <v>162</v>
      </c>
      <c r="G104" s="9">
        <f t="shared" si="8"/>
        <v>808.2438010413281</v>
      </c>
      <c r="H104" s="10">
        <f t="shared" si="15"/>
        <v>808.2438010413281</v>
      </c>
      <c r="I104" s="10">
        <f t="shared" si="9"/>
        <v>49.979166666666664</v>
      </c>
      <c r="J104" s="10">
        <f t="shared" si="10"/>
        <v>-2.2083333333333237</v>
      </c>
      <c r="K104" s="10">
        <f t="shared" si="11"/>
        <v>43.18749999999999</v>
      </c>
      <c r="L104" s="10">
        <f t="shared" si="12"/>
        <v>-5.958333333333324</v>
      </c>
      <c r="M104" s="10">
        <f t="shared" si="13"/>
        <v>-0.9261093472643891</v>
      </c>
      <c r="N104" s="11">
        <f t="shared" si="14"/>
        <v>157.8362340177736</v>
      </c>
      <c r="O104" s="55">
        <v>780</v>
      </c>
      <c r="P104" s="56">
        <v>1</v>
      </c>
      <c r="Q104" s="55" t="s">
        <v>49</v>
      </c>
      <c r="R104" s="55" t="s">
        <v>81</v>
      </c>
      <c r="S104" s="55" t="s">
        <v>339</v>
      </c>
      <c r="T104" s="58" t="s">
        <v>182</v>
      </c>
    </row>
    <row r="105" spans="1:20" ht="12.75">
      <c r="A105" s="38" t="str">
        <f>D1</f>
        <v>jn19cx</v>
      </c>
      <c r="B105" s="40">
        <v>24048.17</v>
      </c>
      <c r="C105" s="41" t="s">
        <v>169</v>
      </c>
      <c r="D105" s="42" t="s">
        <v>196</v>
      </c>
      <c r="E105" s="26" t="s">
        <v>79</v>
      </c>
      <c r="F105" s="42" t="s">
        <v>195</v>
      </c>
      <c r="G105" s="3">
        <f t="shared" si="8"/>
        <v>62.91540447307446</v>
      </c>
      <c r="H105" s="4">
        <f t="shared" si="15"/>
        <v>62.91540447307446</v>
      </c>
      <c r="I105" s="4">
        <f t="shared" si="9"/>
        <v>49.979166666666664</v>
      </c>
      <c r="J105" s="4">
        <f t="shared" si="10"/>
        <v>-2.2083333333333237</v>
      </c>
      <c r="K105" s="4">
        <f t="shared" si="11"/>
        <v>49.43749999999999</v>
      </c>
      <c r="L105" s="4">
        <f t="shared" si="12"/>
        <v>-2.4583333333333237</v>
      </c>
      <c r="M105" s="4">
        <f t="shared" si="13"/>
        <v>-0.9577518776960136</v>
      </c>
      <c r="N105" s="5">
        <f t="shared" si="14"/>
        <v>163.28592566253167</v>
      </c>
      <c r="O105" s="43">
        <v>140</v>
      </c>
      <c r="P105" s="44">
        <v>0.5</v>
      </c>
      <c r="Q105" s="43" t="s">
        <v>62</v>
      </c>
      <c r="R105" s="43" t="s">
        <v>436</v>
      </c>
      <c r="S105" s="43" t="s">
        <v>345</v>
      </c>
      <c r="T105" s="45" t="s">
        <v>78</v>
      </c>
    </row>
    <row r="106" spans="1:20" ht="12.75">
      <c r="A106" s="38" t="str">
        <f>D1</f>
        <v>jn19cx</v>
      </c>
      <c r="B106" s="46">
        <v>24048.233</v>
      </c>
      <c r="C106" s="47" t="s">
        <v>256</v>
      </c>
      <c r="D106" s="48" t="s">
        <v>280</v>
      </c>
      <c r="E106" s="19" t="s">
        <v>52</v>
      </c>
      <c r="F106" s="48" t="s">
        <v>86</v>
      </c>
      <c r="G106" s="6">
        <f t="shared" si="8"/>
        <v>613.275071515589</v>
      </c>
      <c r="H106" s="7">
        <f t="shared" si="15"/>
        <v>613.275071515589</v>
      </c>
      <c r="I106" s="7">
        <f t="shared" si="9"/>
        <v>49.979166666666664</v>
      </c>
      <c r="J106" s="7">
        <f t="shared" si="10"/>
        <v>-2.2083333333333237</v>
      </c>
      <c r="K106" s="7">
        <f t="shared" si="11"/>
        <v>44.81249999999999</v>
      </c>
      <c r="L106" s="7">
        <f t="shared" si="12"/>
        <v>0.6250000000000095</v>
      </c>
      <c r="M106" s="7">
        <f t="shared" si="13"/>
        <v>-0.9309287238424684</v>
      </c>
      <c r="N106" s="8">
        <f t="shared" si="14"/>
        <v>201.41994811306776</v>
      </c>
      <c r="O106" s="49">
        <v>83</v>
      </c>
      <c r="P106" s="50">
        <v>0.5</v>
      </c>
      <c r="Q106" s="49" t="s">
        <v>62</v>
      </c>
      <c r="R106" s="49" t="s">
        <v>414</v>
      </c>
      <c r="S106" s="49" t="s">
        <v>342</v>
      </c>
      <c r="T106" s="51" t="s">
        <v>89</v>
      </c>
    </row>
    <row r="107" spans="1:20" ht="12.75">
      <c r="A107" s="38" t="str">
        <f>D1</f>
        <v>jn19cx</v>
      </c>
      <c r="B107" s="46">
        <v>24048.252</v>
      </c>
      <c r="C107" s="47" t="s">
        <v>223</v>
      </c>
      <c r="D107" s="48" t="s">
        <v>53</v>
      </c>
      <c r="E107" s="19" t="s">
        <v>20</v>
      </c>
      <c r="F107" s="48" t="s">
        <v>54</v>
      </c>
      <c r="G107" s="6">
        <f t="shared" si="8"/>
        <v>438.672859039489</v>
      </c>
      <c r="H107" s="7">
        <f t="shared" si="15"/>
        <v>438.672859039489</v>
      </c>
      <c r="I107" s="7">
        <f t="shared" si="9"/>
        <v>49.979166666666664</v>
      </c>
      <c r="J107" s="7">
        <f t="shared" si="10"/>
        <v>-2.2083333333333237</v>
      </c>
      <c r="K107" s="7">
        <f t="shared" si="11"/>
        <v>48.479166666666664</v>
      </c>
      <c r="L107" s="7">
        <f t="shared" si="12"/>
        <v>3.3750000000000093</v>
      </c>
      <c r="M107" s="7">
        <f t="shared" si="13"/>
        <v>-0.3457974897927321</v>
      </c>
      <c r="N107" s="8">
        <f t="shared" si="14"/>
        <v>249.76951489644176</v>
      </c>
      <c r="O107" s="49">
        <v>326</v>
      </c>
      <c r="P107" s="50">
        <v>0.08</v>
      </c>
      <c r="Q107" s="49" t="s">
        <v>49</v>
      </c>
      <c r="R107" s="49" t="s">
        <v>81</v>
      </c>
      <c r="S107" s="49" t="s">
        <v>342</v>
      </c>
      <c r="T107" s="51" t="s">
        <v>55</v>
      </c>
    </row>
    <row r="108" spans="1:20" ht="12.75">
      <c r="A108" s="38" t="str">
        <f>D1</f>
        <v>jn19cx</v>
      </c>
      <c r="B108" s="46">
        <v>24048.3</v>
      </c>
      <c r="C108" s="47" t="s">
        <v>271</v>
      </c>
      <c r="D108" s="48" t="s">
        <v>143</v>
      </c>
      <c r="E108" s="19" t="s">
        <v>118</v>
      </c>
      <c r="F108" s="48" t="s">
        <v>119</v>
      </c>
      <c r="G108" s="6">
        <f t="shared" si="8"/>
        <v>658.6459342708853</v>
      </c>
      <c r="H108" s="7">
        <f t="shared" si="15"/>
        <v>658.6459342708853</v>
      </c>
      <c r="I108" s="7">
        <f t="shared" si="9"/>
        <v>49.979166666666664</v>
      </c>
      <c r="J108" s="7">
        <f t="shared" si="10"/>
        <v>-2.2083333333333237</v>
      </c>
      <c r="K108" s="7">
        <f t="shared" si="11"/>
        <v>44.06249999999999</v>
      </c>
      <c r="L108" s="7">
        <f t="shared" si="12"/>
        <v>-2.3749999999999907</v>
      </c>
      <c r="M108" s="7">
        <f t="shared" si="13"/>
        <v>-0.9997944153883701</v>
      </c>
      <c r="N108" s="8">
        <f t="shared" si="14"/>
        <v>178.83817592171246</v>
      </c>
      <c r="O108" s="49">
        <v>625</v>
      </c>
      <c r="P108" s="50">
        <v>0.5</v>
      </c>
      <c r="Q108" s="49" t="s">
        <v>49</v>
      </c>
      <c r="R108" s="49" t="s">
        <v>81</v>
      </c>
      <c r="S108" s="49" t="s">
        <v>342</v>
      </c>
      <c r="T108" s="51" t="s">
        <v>80</v>
      </c>
    </row>
    <row r="109" spans="1:20" ht="12.75">
      <c r="A109" s="38" t="str">
        <f>D1</f>
        <v>jn19cx</v>
      </c>
      <c r="B109" s="46">
        <v>24048.392</v>
      </c>
      <c r="C109" s="47" t="s">
        <v>96</v>
      </c>
      <c r="D109" s="48" t="s">
        <v>437</v>
      </c>
      <c r="E109" s="19" t="s">
        <v>97</v>
      </c>
      <c r="F109" s="48" t="s">
        <v>98</v>
      </c>
      <c r="G109" s="6">
        <f t="shared" si="8"/>
        <v>134.48749999998077</v>
      </c>
      <c r="H109" s="7">
        <f t="shared" si="15"/>
        <v>134.48749999998077</v>
      </c>
      <c r="I109" s="7">
        <f t="shared" si="9"/>
        <v>49.979166666666664</v>
      </c>
      <c r="J109" s="7">
        <f t="shared" si="10"/>
        <v>-2.2083333333333237</v>
      </c>
      <c r="K109" s="7">
        <f t="shared" si="11"/>
        <v>48.77083333333333</v>
      </c>
      <c r="L109" s="7">
        <f t="shared" si="12"/>
        <v>-2.2083333333333237</v>
      </c>
      <c r="M109" s="7">
        <f t="shared" si="13"/>
        <v>-0.999999958242011</v>
      </c>
      <c r="N109" s="8">
        <f t="shared" si="14"/>
        <v>179.98344201747642</v>
      </c>
      <c r="O109" s="49">
        <v>230</v>
      </c>
      <c r="P109" s="50">
        <v>0.5</v>
      </c>
      <c r="Q109" s="49" t="s">
        <v>49</v>
      </c>
      <c r="R109" s="49" t="s">
        <v>81</v>
      </c>
      <c r="S109" s="49" t="s">
        <v>342</v>
      </c>
      <c r="T109" s="51" t="s">
        <v>96</v>
      </c>
    </row>
    <row r="110" spans="1:20" ht="12.75" customHeight="1">
      <c r="A110" s="38" t="str">
        <f>D1</f>
        <v>jn19cx</v>
      </c>
      <c r="B110" s="46">
        <v>24048.55</v>
      </c>
      <c r="C110" s="47" t="s">
        <v>93</v>
      </c>
      <c r="D110" s="48" t="s">
        <v>400</v>
      </c>
      <c r="E110" s="19" t="s">
        <v>57</v>
      </c>
      <c r="F110" s="48" t="s">
        <v>58</v>
      </c>
      <c r="G110" s="6">
        <f t="shared" si="8"/>
        <v>233.1514593328972</v>
      </c>
      <c r="H110" s="7">
        <f t="shared" si="15"/>
        <v>233.1514593328972</v>
      </c>
      <c r="I110" s="7">
        <f t="shared" si="9"/>
        <v>49.979166666666664</v>
      </c>
      <c r="J110" s="7">
        <f t="shared" si="10"/>
        <v>-2.2083333333333237</v>
      </c>
      <c r="K110" s="7">
        <f t="shared" si="11"/>
        <v>47.89583333333333</v>
      </c>
      <c r="L110" s="7">
        <f t="shared" si="12"/>
        <v>-1.8749999999999905</v>
      </c>
      <c r="M110" s="7">
        <f t="shared" si="13"/>
        <v>-0.994289850370265</v>
      </c>
      <c r="N110" s="8">
        <f t="shared" si="14"/>
        <v>186.1258766618418</v>
      </c>
      <c r="O110" s="49">
        <v>170</v>
      </c>
      <c r="P110" s="50">
        <v>0.35</v>
      </c>
      <c r="Q110" s="49" t="s">
        <v>49</v>
      </c>
      <c r="R110" s="49" t="s">
        <v>81</v>
      </c>
      <c r="S110" s="49" t="s">
        <v>345</v>
      </c>
      <c r="T110" s="51" t="s">
        <v>59</v>
      </c>
    </row>
    <row r="111" spans="1:20" ht="12.75">
      <c r="A111" s="38" t="str">
        <f>D1</f>
        <v>jn19cx</v>
      </c>
      <c r="B111" s="46">
        <v>24048.75</v>
      </c>
      <c r="C111" s="47" t="s">
        <v>260</v>
      </c>
      <c r="D111" s="48" t="s">
        <v>160</v>
      </c>
      <c r="E111" s="19" t="s">
        <v>158</v>
      </c>
      <c r="F111" s="48" t="s">
        <v>261</v>
      </c>
      <c r="G111" s="6">
        <f t="shared" si="8"/>
        <v>785.0057016224158</v>
      </c>
      <c r="H111" s="7">
        <f t="shared" si="15"/>
        <v>785.0057016224158</v>
      </c>
      <c r="I111" s="7">
        <f t="shared" si="9"/>
        <v>49.979166666666664</v>
      </c>
      <c r="J111" s="7">
        <f t="shared" si="10"/>
        <v>-2.2083333333333237</v>
      </c>
      <c r="K111" s="7">
        <f t="shared" si="11"/>
        <v>42.93749999999999</v>
      </c>
      <c r="L111" s="7">
        <f t="shared" si="12"/>
        <v>-1.6249999999999905</v>
      </c>
      <c r="M111" s="7">
        <f t="shared" si="13"/>
        <v>-0.9981559311544598</v>
      </c>
      <c r="N111" s="8">
        <f t="shared" si="14"/>
        <v>183.48010988653343</v>
      </c>
      <c r="O111" s="49">
        <v>1200</v>
      </c>
      <c r="P111" s="50">
        <v>0.1</v>
      </c>
      <c r="Q111" s="49" t="s">
        <v>49</v>
      </c>
      <c r="R111" s="49" t="s">
        <v>81</v>
      </c>
      <c r="S111" s="49" t="s">
        <v>342</v>
      </c>
      <c r="T111" s="51" t="s">
        <v>38</v>
      </c>
    </row>
    <row r="112" spans="1:20" ht="12.75">
      <c r="A112" s="38" t="str">
        <f>D1</f>
        <v>jn19cx</v>
      </c>
      <c r="B112" s="46">
        <v>24048.9</v>
      </c>
      <c r="C112" s="47" t="s">
        <v>295</v>
      </c>
      <c r="D112" s="48" t="s">
        <v>164</v>
      </c>
      <c r="E112" s="19" t="s">
        <v>109</v>
      </c>
      <c r="F112" s="48" t="s">
        <v>162</v>
      </c>
      <c r="G112" s="6">
        <f t="shared" si="8"/>
        <v>808.2438010413281</v>
      </c>
      <c r="H112" s="7">
        <f t="shared" si="15"/>
        <v>808.2438010413281</v>
      </c>
      <c r="I112" s="7">
        <f t="shared" si="9"/>
        <v>49.979166666666664</v>
      </c>
      <c r="J112" s="7">
        <f t="shared" si="10"/>
        <v>-2.2083333333333237</v>
      </c>
      <c r="K112" s="7">
        <f t="shared" si="11"/>
        <v>43.18749999999999</v>
      </c>
      <c r="L112" s="7">
        <f t="shared" si="12"/>
        <v>-5.958333333333324</v>
      </c>
      <c r="M112" s="7">
        <f t="shared" si="13"/>
        <v>-0.9261093472643891</v>
      </c>
      <c r="N112" s="8">
        <f t="shared" si="14"/>
        <v>157.8362340177736</v>
      </c>
      <c r="O112" s="49">
        <v>780</v>
      </c>
      <c r="P112" s="50">
        <v>0.9</v>
      </c>
      <c r="Q112" s="49" t="s">
        <v>49</v>
      </c>
      <c r="R112" s="49" t="s">
        <v>81</v>
      </c>
      <c r="S112" s="49" t="s">
        <v>416</v>
      </c>
      <c r="T112" s="51" t="s">
        <v>182</v>
      </c>
    </row>
    <row r="113" spans="1:20" ht="13.5" thickBot="1">
      <c r="A113" s="38" t="str">
        <f>D1</f>
        <v>jn19cx</v>
      </c>
      <c r="B113" s="52">
        <v>24048.97</v>
      </c>
      <c r="C113" s="53" t="s">
        <v>438</v>
      </c>
      <c r="D113" s="59" t="s">
        <v>266</v>
      </c>
      <c r="E113" s="21" t="s">
        <v>60</v>
      </c>
      <c r="F113" s="59" t="s">
        <v>68</v>
      </c>
      <c r="G113" s="9">
        <f t="shared" si="8"/>
        <v>784.8772845114964</v>
      </c>
      <c r="H113" s="10">
        <f t="shared" si="15"/>
        <v>784.8772845114964</v>
      </c>
      <c r="I113" s="10">
        <f t="shared" si="9"/>
        <v>49.979166666666664</v>
      </c>
      <c r="J113" s="10">
        <f t="shared" si="10"/>
        <v>-2.2083333333333237</v>
      </c>
      <c r="K113" s="10">
        <f t="shared" si="11"/>
        <v>43.68749999999999</v>
      </c>
      <c r="L113" s="10">
        <f t="shared" si="12"/>
        <v>-6.87499999999999</v>
      </c>
      <c r="M113" s="10">
        <f t="shared" si="13"/>
        <v>-0.8777001447330676</v>
      </c>
      <c r="N113" s="11">
        <f t="shared" si="14"/>
        <v>151.36616563494923</v>
      </c>
      <c r="O113" s="55">
        <v>1200</v>
      </c>
      <c r="P113" s="56">
        <v>0.5</v>
      </c>
      <c r="Q113" s="55" t="s">
        <v>49</v>
      </c>
      <c r="R113" s="55" t="s">
        <v>81</v>
      </c>
      <c r="S113" s="55" t="s">
        <v>339</v>
      </c>
      <c r="T113" s="58" t="s">
        <v>439</v>
      </c>
    </row>
    <row r="114" spans="1:20" ht="13.5" thickBot="1">
      <c r="A114" s="38" t="str">
        <f>D1</f>
        <v>jn19cx</v>
      </c>
      <c r="B114" s="73">
        <v>47088.2</v>
      </c>
      <c r="C114" s="74" t="s">
        <v>281</v>
      </c>
      <c r="D114" s="75" t="s">
        <v>280</v>
      </c>
      <c r="E114" s="76" t="s">
        <v>52</v>
      </c>
      <c r="F114" s="75" t="s">
        <v>86</v>
      </c>
      <c r="G114" s="77">
        <f t="shared" si="8"/>
        <v>613.275071515589</v>
      </c>
      <c r="H114" s="78">
        <f t="shared" si="15"/>
        <v>613.275071515589</v>
      </c>
      <c r="I114" s="78">
        <f t="shared" si="9"/>
        <v>49.979166666666664</v>
      </c>
      <c r="J114" s="78">
        <f t="shared" si="10"/>
        <v>-2.2083333333333237</v>
      </c>
      <c r="K114" s="78">
        <f t="shared" si="11"/>
        <v>44.81249999999999</v>
      </c>
      <c r="L114" s="78">
        <f t="shared" si="12"/>
        <v>0.6250000000000095</v>
      </c>
      <c r="M114" s="78">
        <f t="shared" si="13"/>
        <v>-0.9309287238424684</v>
      </c>
      <c r="N114" s="79">
        <f t="shared" si="14"/>
        <v>201.41994811306776</v>
      </c>
      <c r="O114" s="80">
        <v>83</v>
      </c>
      <c r="P114" s="81">
        <v>0.03</v>
      </c>
      <c r="Q114" s="80" t="s">
        <v>62</v>
      </c>
      <c r="R114" s="80" t="s">
        <v>436</v>
      </c>
      <c r="S114" s="80" t="s">
        <v>339</v>
      </c>
      <c r="T114" s="82" t="s">
        <v>89</v>
      </c>
    </row>
    <row r="115" spans="1:20" ht="12.75" hidden="1">
      <c r="A115" s="34"/>
      <c r="B115" s="84" t="s">
        <v>244</v>
      </c>
      <c r="C115" s="30" t="s">
        <v>245</v>
      </c>
      <c r="D115" s="23"/>
      <c r="E115" s="2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35"/>
    </row>
    <row r="116" ht="12.75">
      <c r="C116" s="33"/>
    </row>
    <row r="117" spans="6:14" ht="12.75">
      <c r="F117" s="33"/>
      <c r="G117" s="33"/>
      <c r="H117" s="33"/>
      <c r="I117" s="33"/>
      <c r="J117" s="33"/>
      <c r="K117" s="33"/>
      <c r="L117" s="33"/>
      <c r="M117" s="33"/>
      <c r="N117" s="33"/>
    </row>
    <row r="118" ht="12.75">
      <c r="Q118" s="12"/>
    </row>
  </sheetData>
  <sheetProtection/>
  <mergeCells count="2">
    <mergeCell ref="B1:C1"/>
    <mergeCell ref="E1:T1"/>
  </mergeCells>
  <hyperlinks>
    <hyperlink ref="C3" r:id="rId1" display="http://www.r-e-f.org/articles/cnrb/carte.php?lat=47.06&amp;lon=5.458&amp;mylat=43.77&amp;mylon=-0.54&amp;call=F5SN"/>
    <hyperlink ref="C4" r:id="rId2" display="http://www.r-e-f.org/articles/cnrb/carte.php?lat=48.02&amp;lon=-2.20&amp;mylat=43.77&amp;mylon=-0.54&amp;call=F5ZEH"/>
    <hyperlink ref="C5" r:id="rId3" display="http://www.r-e-f.org/articles/cnrb/carte.php?lat=44.47&amp;lon=4.708&amp;mylat=43.77&amp;mylon=-0.54&amp;call=F5ZUU"/>
    <hyperlink ref="C6" r:id="rId4" display="http://www.r-e-f.org/articles/cnrb/carte.php?lat=43.47&amp;lon=1.541&amp;mylat=43.77&amp;mylon=-0.54&amp;call=F5ZWE"/>
    <hyperlink ref="C7" r:id="rId5" display="http://www.r-e-f.org/articles/cnrb/carte.php?lat=50.47&amp;lon=2.958&amp;mylat=43.77&amp;mylon=-0.54&amp;call=F5ZVM"/>
    <hyperlink ref="C8" r:id="rId6" display="http://www.r-e-f.org/articles/cnrb/carte.php?lat=-21.3&amp;lon=55.45&amp;mylat=43.77&amp;mylon=-0.54&amp;call=FR5SIX"/>
    <hyperlink ref="C9" r:id="rId7" display="http://www.r-e-f.org/articles/cnrb/carte.php?lat=5.270&amp;lon=-53.2&amp;mylat=43.77&amp;mylon=-0.54&amp;call=FY7THF"/>
    <hyperlink ref="C10" r:id="rId8" display="http://www.r-e-f.org/articles/cnrb/carte.php?lat=14.47&amp;lon=-60.8&amp;mylat=43.77&amp;mylon=-0.54&amp;call=FM1ZAC"/>
    <hyperlink ref="C11" r:id="rId9" display="http://www.r-e-f.org/articles/cnrb/carte.php?lat=-22.1&amp;lon=166.5&amp;mylat=43.77&amp;mylon=-0.54&amp;call=FK8SIX"/>
    <hyperlink ref="C12" r:id="rId10" display="http://www.r-e-f.org/articles/cnrb/carte.php?lat=43.10&amp;lon=6.041&amp;mylat=43.77&amp;mylon=-0.54&amp;call=F5ZHQ"/>
    <hyperlink ref="C13" r:id="rId11" display="http://www.r-e-f.org/articles/cnrb/carte.php?lat=49.10&amp;lon=7.208&amp;mylat=43.77&amp;mylon=-0.54&amp;call=F1ZFE"/>
    <hyperlink ref="C14" r:id="rId12" display="http://www.r-e-f.org/articles/cnrb/carte.php?lat=47.02&amp;lon=3.125&amp;mylat=43.77&amp;mylon=-0.54&amp;call=F8BHU"/>
    <hyperlink ref="C15" r:id="rId13" display="http://www.r-e-f.org/articles/cnrb/carte.php?lat=46.68&amp;lon=0.208&amp;mylat=43.77&amp;mylon=-0.54&amp;call=FX4SIX"/>
    <hyperlink ref="C16" r:id="rId14" display="http://www.r-e-f.org/articles/cnrb/carte.php?lat=50.47&amp;lon=2.958&amp;mylat=43.77&amp;mylon=-0.54&amp;call=F5ZHI"/>
    <hyperlink ref="C17" r:id="rId15" display="http://www.r-e-f.org/articles/cnrb/carte.php?lat=45.52&amp;lon=-0.37&amp;mylat=43.77&amp;mylon=-0.54&amp;call=F1ZFB"/>
    <hyperlink ref="C18" r:id="rId16" display="http://www.r-e-f.org/articles/cnrb/carte.php?lat=-21.2&amp;lon=55.37&amp;mylat=43.77&amp;mylon=-0.54&amp;call=FR5DN"/>
    <hyperlink ref="C19" r:id="rId17" display="http://www.r-e-f.org/articles/cnrb/carte.php?lat=47.93&amp;lon=-3.12&amp;mylat=43.77&amp;mylon=-0.54&amp;call=F5ZRB"/>
    <hyperlink ref="C20" r:id="rId18" display="http://www.r-e-f.org/articles/cnrb/carte.php?lat=48.77&amp;lon=-3.45&amp;mylat=43.77&amp;mylon=-0.54&amp;call=F5ZSF"/>
    <hyperlink ref="C21" r:id="rId19" display="http://www.r-e-f.org/articles/cnrb/carte.php?lat=43.47&amp;lon=6.958&amp;mylat=43.77&amp;mylon=-0.54&amp;call=F5ZXT"/>
    <hyperlink ref="C22" r:id="rId20" display="http://www.r-e-f.org/articles/cnrb/carte.php?lat=50.68&amp;lon=2.375&amp;mylat=43.77&amp;mylon=-0.54&amp;call=F5ZAM"/>
    <hyperlink ref="C23" r:id="rId21" display="http://www.r-e-f.org/articles/cnrb/carte.php?lat=48.77&amp;lon=2.041&amp;mylat=43.77&amp;mylon=-0.54&amp;call=F1ZXK"/>
    <hyperlink ref="C24" r:id="rId22" display="http://www.r-e-f.org/articles/cnrb/carte.php?lat=44.06&amp;lon=4.541&amp;mylat=43.77&amp;mylon=-0.54&amp;call=F5ZVJ"/>
    <hyperlink ref="C25" r:id="rId23" display="http://www.r-e-f.org/articles/cnrb/carte.php?lat=48.60&amp;lon=6.208&amp;mylat=43.77&amp;mylon=-0.54&amp;call=F5ZXV"/>
    <hyperlink ref="C26" r:id="rId24" display="http://www.r-e-f.org/articles/cnrb/carte.php?lat=45.18&amp;lon=1.791&amp;mylat=43.77&amp;mylon=-0.54&amp;call=F1ZAT"/>
    <hyperlink ref="C27" r:id="rId25" display="http://www.r-e-f.org/articles/cnrb/carte.php?lat=42.97&amp;lon=-0.79&amp;mylat=43.77&amp;mylon=-0.54&amp;call=F1ZDU"/>
    <hyperlink ref="C28" r:id="rId26" display="http://www.r-e-f.org/articles/cnrb/carte.php?lat=47.18&amp;lon=6.375&amp;mylat=43.77&amp;mylon=-0.54&amp;call=F1ZAW"/>
    <hyperlink ref="C29" r:id="rId27" display="http://www.r-e-f.org/articles/cnrb/carte.php?lat=42.47&amp;lon=2.958&amp;mylat=43.77&amp;mylon=-0.54&amp;call=F5ZAL"/>
    <hyperlink ref="C30" r:id="rId28" display="http://www.r-e-f.org/articles/cnrb/carte.php?lat=48.93&amp;lon=2.125&amp;mylat=43.77&amp;mylon=-0.54&amp;call=F1ZEZ"/>
    <hyperlink ref="C31" r:id="rId29" display="http://www.r-e-f.org/articles/cnrb/carte.php?lat=41.77&amp;lon=8.791&amp;mylat=43.77&amp;mylon=-0.54&amp;call=TK5ZMK"/>
    <hyperlink ref="C32" r:id="rId30" display="http://www.r-e-f.org/articles/cnrb/carte.php?lat=45.39&amp;lon=5.125&amp;mylat=43.77&amp;mylon=-0.54&amp;call=F6ABJ"/>
    <hyperlink ref="C33" r:id="rId31" display="http://www.r-e-f.org/articles/cnrb/carte.php?lat=48.22&amp;lon=2.875&amp;mylat=43.77&amp;mylon=-0.54&amp;call=F5ZBU"/>
    <hyperlink ref="C34" r:id="rId32" display="http://www.r-e-f.org/articles/cnrb/carte.php?lat=43.14&amp;lon=6.125&amp;mylat=43.77&amp;mylon=-0.54&amp;call=F5ZZI"/>
    <hyperlink ref="C35" r:id="rId33" display="http://www.r-e-f.org/articles/cnrb/carte.php?lat=47.93&amp;lon=-3.12&amp;mylat=43.77&amp;mylon=-0.54&amp;call=F5ZPH"/>
    <hyperlink ref="C36" r:id="rId34" display="http://www.r-e-f.org/articles/cnrb/carte.php?lat=44.06&amp;lon=2.375&amp;mylat=43.77&amp;mylon=-0.54&amp;call=F5ZTX"/>
    <hyperlink ref="C37" r:id="rId35" display="http://www.r-e-f.org/articles/cnrb/carte.php?lat=45.97&amp;lon=-0.79&amp;mylat=43.77&amp;mylon=-0.54&amp;call=F1ZQT"/>
    <hyperlink ref="C38" r:id="rId36" display="http://www.r-e-f.org/articles/cnrb/carte.php?lat=42.47&amp;lon=2.125&amp;mylat=43.77&amp;mylon=-0.54&amp;call=F5ZAS"/>
    <hyperlink ref="C39" r:id="rId37" display="http://www.r-e-f.org/articles/cnrb/carte.php?lat=46.31&amp;lon=0.708&amp;mylat=43.77&amp;mylon=-0.54&amp;call=F5ZAA"/>
    <hyperlink ref="C40" r:id="rId38" display="http://www.r-e-f.org/articles/cnrb/carte.php?lat=44.97&amp;lon=5.875&amp;mylat=43.77&amp;mylon=-0.54&amp;call=F1ZTV"/>
    <hyperlink ref="C41" r:id="rId39" display="http://www.r-e-f.org/articles/cnrb/carte.php?lat=48.60&amp;lon=6.208&amp;mylat=43.77&amp;mylon=-0.54&amp;call=F5ZZY"/>
    <hyperlink ref="C42" r:id="rId40" display="http://www.r-e-f.org/articles/cnrb/carte.php?lat=50.31&amp;lon=3.708&amp;mylat=43.77&amp;mylon=-0.54&amp;call=F5ZHG"/>
    <hyperlink ref="C43" r:id="rId41" display="http://www.r-e-f.org/articles/cnrb/carte.php?lat=43.89&amp;lon=3.625&amp;mylat=43.77&amp;mylon=-0.54&amp;call=F1ZBY"/>
    <hyperlink ref="C44" r:id="rId42" display="http://www.r-e-f.org/articles/cnrb/carte.php?lat=48.39&amp;lon=7.291&amp;mylat=43.77&amp;mylon=-0.54&amp;call=F5ZBS"/>
    <hyperlink ref="C45" r:id="rId43" display="http://www.r-e-f.org/articles/cnrb/carte.php?lat=47.97&amp;lon=7.125&amp;mylat=43.77&amp;mylon=-0.54&amp;call=F1ZBI"/>
    <hyperlink ref="C46" r:id="rId44" display="http://www.r-e-f.org/articles/cnrb/carte.php?lat=45.60&amp;lon=-0.20&amp;mylat=43.77&amp;mylon=-0.54&amp;call=F1ZTF"/>
    <hyperlink ref="C47" r:id="rId45" display="http://www.r-e-f.org/articles/cnrb/carte.php?lat=45.14&amp;lon=5.875&amp;mylat=43.77&amp;mylon=-0.54&amp;call=F5ZRS"/>
    <hyperlink ref="C48" r:id="rId46" display="http://www.r-e-f.org/articles/cnrb/carte.php?lat=48.56&amp;lon=3.041&amp;mylat=43.77&amp;mylon=-0.54&amp;call=F5ZBM"/>
    <hyperlink ref="C49" r:id="rId47" display="http://www.r-e-f.org/articles/cnrb/carte.php?lat=48.64&amp;lon=6.125&amp;mylat=43.77&amp;mylon=-0.54&amp;call=F1ZBK"/>
    <hyperlink ref="C50" r:id="rId48" display="http://www.r-e-f.org/articles/cnrb/carte.php?lat=43.52&amp;lon=5.041&amp;mylat=43.77&amp;mylon=-0.54&amp;call=F1ZAK"/>
    <hyperlink ref="C51" r:id="rId49" display="http://www.r-e-f.org/articles/cnrb/carte.php?lat=47.97&amp;lon=0.208&amp;mylat=43.77&amp;mylon=-0.54&amp;call=F1ZMT"/>
    <hyperlink ref="C52" r:id="rId50" display="http://www.r-e-f.org/articles/cnrb/carte.php?lat=46.27&amp;lon=0.791&amp;mylat=43.77&amp;mylon=-0.54&amp;call=F1ZBC"/>
    <hyperlink ref="C53" r:id="rId51" display="http://www.r-e-f.org/articles/cnrb/carte.php?lat=42.47&amp;lon=2.958&amp;mylat=43.77&amp;mylon=-0.54&amp;call=F5ZAN"/>
    <hyperlink ref="C54" r:id="rId52" display="http://www.r-e-f.org/articles/cnrb/carte.php?lat=41.77&amp;lon=8.791&amp;mylat=43.77&amp;mylon=-0.54&amp;call=TK5ZMV"/>
    <hyperlink ref="C55" r:id="rId53" display="http://www.r-e-f.org/articles/cnrb/carte.php?lat=44.81&amp;lon=-0.62&amp;mylat=43.77&amp;mylon=-0.54&amp;call=F5ZBT"/>
    <hyperlink ref="C56" r:id="rId54" display="http://www.r-e-f.org/articles/cnrb/carte.php?lat=47.81&amp;lon=-2.70&amp;mylat=43.77&amp;mylon=-0.54&amp;call=F5ZCS"/>
    <hyperlink ref="C57" r:id="rId55" display="http://www.r-e-f.org/articles/cnrb/carte.php?lat=43.18&amp;lon=5.958&amp;mylat=43.77&amp;mylon=-0.54&amp;call=F5ZWX"/>
    <hyperlink ref="C58" r:id="rId56" display="http://www.r-e-f.org/articles/cnrb/carte.php?lat=45.60&amp;lon=-0.20&amp;mylat=43.77&amp;mylon=-0.54&amp;call=F1ZQU"/>
    <hyperlink ref="C59" r:id="rId57" display="http://www.r-e-f.org/articles/cnrb/carte.php?lat=42.47&amp;lon=2.125&amp;mylat=43.77&amp;mylon=-0.54&amp;call=F5ZAC"/>
    <hyperlink ref="C60" r:id="rId58" display="http://www.r-e-f.org/articles/cnrb/carte.php?lat=43.89&amp;lon=0.875&amp;mylat=43.77&amp;mylon=-0.54&amp;call=F1ZYY"/>
    <hyperlink ref="C61" r:id="rId59" display="http://www.r-e-f.org/articles/cnrb/carte.php?lat=47.89&amp;lon=1.875&amp;mylat=43.77&amp;mylon=-0.54&amp;call=F1ZUM"/>
    <hyperlink ref="C62" r:id="rId60" display="http://www.r-e-f.org/articles/cnrb/carte.php?lat=43.39&amp;lon=-1.45&amp;mylat=43.77&amp;mylon=-0.54&amp;call=F5ZVY"/>
    <hyperlink ref="C63" r:id="rId61" display="http://www.r-e-f.org/articles/cnrb/carte.php?lat=48.18&amp;lon=-0.12&amp;mylat=43.77&amp;mylon=-0.54&amp;call=F1ZRI"/>
    <hyperlink ref="C64" r:id="rId62" display="http://www.r-e-f.org/articles/cnrb/carte.php?lat=46.27&amp;lon=0.791&amp;mylat=43.77&amp;mylon=-0.54&amp;call=F5ZMF"/>
    <hyperlink ref="C65" r:id="rId63" display="http://www.r-e-f.org/articles/cnrb/carte.php?lat=49.43&amp;lon=2.458&amp;mylat=43.77&amp;mylon=-0.54&amp;call=F6DWG"/>
    <hyperlink ref="C66" r:id="rId64" display="http://www.r-e-f.org/articles/cnrb/carte.php?lat=48.77&amp;lon=1.958&amp;mylat=43.77&amp;mylon=-0.54&amp;call=F1ZCC"/>
    <hyperlink ref="C67" r:id="rId65" display="http://www.r-e-f.org/articles/cnrb/carte.php?lat=48.60&amp;lon=-4.54&amp;mylat=43.77&amp;mylon=-0.54&amp;call=F5ZIJ"/>
    <hyperlink ref="C68" r:id="rId66" display="http://www.r-e-f.org/articles/cnrb/carte.php?lat=44.81&amp;lon=-0.62&amp;mylat=43.77&amp;mylon=-0.54&amp;call=F5ZEN"/>
    <hyperlink ref="C69" r:id="rId67" display="http://www.r-e-f.org/articles/cnrb/carte.php?lat=44.97&amp;lon=3.541&amp;mylat=43.77&amp;mylon=-0.54&amp;call=F5ZIK"/>
    <hyperlink ref="C70" r:id="rId68" display="http://www.r-e-f.org/articles/cnrb/carte.php?lat=43.18&amp;lon=5.958&amp;mylat=43.77&amp;mylon=-0.54&amp;call=F5ZHX"/>
    <hyperlink ref="C71" r:id="rId69" display="http://www.r-e-f.org/articles/cnrb/carte.php?lat=48.47&amp;lon=-3.37&amp;mylat=43.77&amp;mylon=-0.54&amp;call=F1ZAO"/>
    <hyperlink ref="C72" r:id="rId70" display="http://www.r-e-f.org/articles/cnrb/carte.php?lat=48.60&amp;lon=2.875&amp;mylat=43.77&amp;mylon=-0.54&amp;call=F5ZBE"/>
    <hyperlink ref="C73" r:id="rId71" display="http://www.r-e-f.org/articles/cnrb/carte.php?lat=47.89&amp;lon=1.875&amp;mylat=43.77&amp;mylon=-0.54&amp;call=F1ZBD"/>
    <hyperlink ref="C74" r:id="rId72" display="http://www.r-e-f.org/articles/cnrb/carte.php?lat=42.47&amp;lon=2.958&amp;mylat=43.77&amp;mylon=-0.54&amp;call=F5ZUO"/>
    <hyperlink ref="C75" r:id="rId73" display="http://www.r-e-f.org/articles/cnrb/carte.php?lat=43.18&amp;lon=5.958&amp;mylat=43.77&amp;mylon=-0.54&amp;call=F5ZWY"/>
    <hyperlink ref="C76" r:id="rId74" display="http://www.r-e-f.org/articles/cnrb/carte.php?lat=43.39&amp;lon=-1.45&amp;mylat=43.77&amp;mylon=-0.54&amp;call=F5ZIE"/>
    <hyperlink ref="C77" r:id="rId75" display="http://www.r-e-f.org/articles/cnrb/carte.php?lat=49.43&amp;lon=2.458&amp;mylat=43.77&amp;mylon=-0.54&amp;call=F6DWG"/>
    <hyperlink ref="C78" r:id="rId76" display="http://www.r-e-f.org/articles/cnrb/carte.php?lat=44.06&amp;lon=2.375&amp;mylat=43.77&amp;mylon=-0.54&amp;call=F1ZWJ"/>
    <hyperlink ref="C79" r:id="rId77" display="http://www.r-e-f.org/articles/cnrb/carte.php?lat=44.81&amp;lon=-0.62&amp;mylat=43.77&amp;mylon=-0.54&amp;call=F5ZPR"/>
    <hyperlink ref="C80" r:id="rId78" display="http://www.r-e-f.org/articles/cnrb/carte.php?lat=44.97&amp;lon=3.541&amp;mylat=43.77&amp;mylon=-0.54&amp;call=F5ZKD"/>
    <hyperlink ref="C81" r:id="rId79" display="http://www.r-e-f.org/articles/cnrb/carte.php?lat=47.47&amp;lon=-0.54&amp;mylat=43.77&amp;mylon=-0.54&amp;call=F5ZYK"/>
    <hyperlink ref="C82" r:id="rId80" display="http://www.r-e-f.org/articles/cnrb/carte.php?lat=48.60&amp;lon=2.875&amp;mylat=43.77&amp;mylon=-0.54&amp;call=F5ZBB"/>
    <hyperlink ref="C83" r:id="rId81" display="http://www.r-e-f.org/articles/cnrb/carte.php?lat=48.47&amp;lon=-3.37&amp;mylat=43.77&amp;mylon=-0.54&amp;call=F1ZAP"/>
    <hyperlink ref="C84" r:id="rId82" display="http://www.r-e-f.org/articles/cnrb/carte.php?lat=44.81&amp;lon=-0.62&amp;mylat=43.77&amp;mylon=-0.54&amp;call=F5ZPS"/>
    <hyperlink ref="C85" r:id="rId83" display="http://www.r-e-f.org/articles/cnrb/carte.php?lat=44.81&amp;lon=-0.62&amp;mylat=43.77&amp;mylon=-0.54&amp;call=F5ZEP"/>
    <hyperlink ref="C86" r:id="rId84" display="http://www.r-e-f.org/articles/cnrb/carte.php?lat=44.10&amp;lon=5.791&amp;mylat=43.77&amp;mylon=-0.54&amp;call=F1ZIR"/>
    <hyperlink ref="C87" r:id="rId85" display="http://www.r-e-f.org/articles/cnrb/carte.php?lat=44.97&amp;lon=3.541&amp;mylat=43.77&amp;mylon=-0.54&amp;call=F5ZFS"/>
    <hyperlink ref="C88" r:id="rId86" display="http://www.r-e-f.org/articles/cnrb/carte.php?lat=47.22&amp;lon=4.791&amp;mylat=43.77&amp;mylon=-0.54&amp;call=F1ZAU"/>
    <hyperlink ref="C89" r:id="rId87" display="http://www.r-e-f.org/articles/cnrb/carte.php?lat=49.43&amp;lon=2.458&amp;mylat=43.77&amp;mylon=-0.54&amp;call=F5ZTR"/>
    <hyperlink ref="C90" r:id="rId88" display="http://www.r-e-f.org/articles/cnrb/carte.php?lat=47.89&amp;lon=1.875&amp;mylat=43.77&amp;mylon=-0.54&amp;call=F1ZAI"/>
    <hyperlink ref="C91" r:id="rId89" display="http://www.r-e-f.org/articles/cnrb/carte.php?lat=43.68&amp;lon=6.875&amp;mylat=43.77&amp;mylon=-0.54&amp;call=F1ZCL"/>
    <hyperlink ref="C92" r:id="rId90" display="http://www.r-e-f.org/articles/cnrb/carte.php?lat=42.47&amp;lon=2.958&amp;mylat=43.77&amp;mylon=-0.54&amp;call=F5ZAE"/>
    <hyperlink ref="C93" r:id="rId91" display="http://www.r-e-f.org/articles/cnrb/carte.php?lat=48.10&amp;lon=5.625&amp;mylat=43.77&amp;mylon=-0.54&amp;call=F5ZFD"/>
    <hyperlink ref="C94" r:id="rId92" display="http://www.r-e-f.org/articles/cnrb/carte.php?lat=43.39&amp;lon=-1.45&amp;mylat=43.77&amp;mylon=-0.54&amp;call=F5ZIF"/>
    <hyperlink ref="C95" r:id="rId93" display="http://www.r-e-f.org/articles/cnrb/carte.php?lat=46.14&amp;lon=1.875&amp;mylat=43.77&amp;mylon=-0.54&amp;call=F5ZBA"/>
    <hyperlink ref="C96" r:id="rId94" display="http://www.r-e-f.org/articles/cnrb/carte.php?lat=48.77&amp;lon=1.958&amp;mylat=43.77&amp;mylon=-0.54&amp;call=F1ZCB"/>
    <hyperlink ref="C97" r:id="rId95" display="http://www.r-e-f.org/articles/cnrb/carte.php?lat=45.18&amp;lon=1.791&amp;mylat=43.77&amp;mylon=-0.54&amp;call=F5ZWM"/>
    <hyperlink ref="C98" r:id="rId96" display="http://www.r-e-f.org/articles/cnrb/carte.php?lat=45.85&amp;lon=6.458&amp;mylat=43.77&amp;mylon=-0.54&amp;call=F1URI"/>
    <hyperlink ref="C99" r:id="rId97" display="http://www.r-e-f.org/articles/cnrb/carte.php?lat=48.60&amp;lon=-4.54&amp;mylat=43.77&amp;mylon=-0.54&amp;call=F5ZII"/>
    <hyperlink ref="C100" r:id="rId98" display="http://www.r-e-f.org/articles/cnrb/carte.php?lat=47.43&amp;lon=0.708&amp;mylat=43.77&amp;mylon=-0.54&amp;call=F5ZGV"/>
    <hyperlink ref="C101" r:id="rId99" display="http://www.r-e-f.org/articles/cnrb/carte.php?lat=44.06&amp;lon=2.375&amp;mylat=43.77&amp;mylon=-0.54&amp;call=F5ZTT"/>
    <hyperlink ref="C102" r:id="rId100" display="http://www.r-e-f.org/articles/cnrb/carte.php?lat=49.14&amp;lon=6.875&amp;mylat=43.77&amp;mylon=-0.54&amp;call=F1ZXJ"/>
    <hyperlink ref="C103" r:id="rId101" display="http://www.r-e-f.org/articles/cnrb/carte.php?lat=46.14&amp;lon=3.541&amp;mylat=43.77&amp;mylon=-0.54&amp;call=F5ZLF"/>
    <hyperlink ref="C104" r:id="rId102" display="http://www.r-e-f.org/articles/cnrb/carte.php?lat=43.18&amp;lon=5.958&amp;mylat=43.77&amp;mylon=-0.54&amp;call=F5ZWZ"/>
    <hyperlink ref="C105" r:id="rId103" display="http://www.r-e-f.org/articles/cnrb/carte.php?lat=49.43&amp;lon=2.458&amp;mylat=43.77&amp;mylon=-0.54&amp;call=F5ZTS"/>
    <hyperlink ref="C106" r:id="rId104" display="http://www.r-e-f.org/articles/cnrb/carte.php?lat=44.81&amp;lon=-0.62&amp;mylat=43.77&amp;mylon=-0.54&amp;call=F5ZEG"/>
    <hyperlink ref="C107" r:id="rId105" display="http://www.r-e-f.org/articles/cnrb/carte.php?lat=48.47&amp;lon=-3.37&amp;mylat=43.77&amp;mylon=-0.54&amp;call=F1ZAQ"/>
    <hyperlink ref="C108" r:id="rId106" display="http://www.r-e-f.org/articles/cnrb/carte.php?lat=44.06&amp;lon=2.375&amp;mylat=43.77&amp;mylon=-0.54&amp;call=F5ZYA"/>
    <hyperlink ref="C109" r:id="rId107" display="http://www.r-e-f.org/articles/cnrb/carte.php?lat=48.77&amp;lon=2.208&amp;mylat=43.77&amp;mylon=-0.54&amp;call=F6DKW"/>
    <hyperlink ref="C110" r:id="rId108" display="http://www.r-e-f.org/articles/cnrb/carte.php?lat=47.89&amp;lon=1.875&amp;mylat=43.77&amp;mylon=-0.54&amp;call=F1ZPE"/>
    <hyperlink ref="C111" r:id="rId109" display="http://www.r-e-f.org/articles/cnrb/carte.php?lat=42.93&amp;lon=1.625&amp;mylat=43.77&amp;mylon=-0.54&amp;call=F1ZSE"/>
    <hyperlink ref="C112" r:id="rId110" display="http://www.r-e-f.org/articles/cnrb/carte.php?lat=43.18&amp;lon=5.958&amp;mylat=43.77&amp;mylon=-0.54&amp;call=F5ZGO"/>
    <hyperlink ref="C113" r:id="rId111" display="http://www.r-e-f.org/articles/cnrb/carte.php?lat=43.68&amp;lon=6.875&amp;mylat=43.77&amp;mylon=-0.54&amp;call=F5ZKV"/>
    <hyperlink ref="C114" r:id="rId112" display="http://www.r-e-f.org/articles/cnrb/carte.php?lat=44.81&amp;lon=-0.62&amp;mylat=43.77&amp;mylon=-0.54&amp;call=F5ZEF"/>
  </hyperlinks>
  <printOptions horizontalCentered="1"/>
  <pageMargins left="0.3937007874015748" right="0.3937007874015748" top="0.1968503937007874" bottom="0.1968503937007874" header="0.4921259845" footer="0.4921259845"/>
  <pageSetup horizontalDpi="600" verticalDpi="600" orientation="portrait" paperSize="9" scale="85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RESPAUT</dc:creator>
  <cp:keywords/>
  <dc:description/>
  <cp:lastModifiedBy>perso</cp:lastModifiedBy>
  <cp:lastPrinted>2015-05-11T15:56:40Z</cp:lastPrinted>
  <dcterms:created xsi:type="dcterms:W3CDTF">1999-09-09T07:28:10Z</dcterms:created>
  <dcterms:modified xsi:type="dcterms:W3CDTF">2018-08-22T19:22:00Z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