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195" windowHeight="4965" activeTab="1"/>
  </bookViews>
  <sheets>
    <sheet name="coupcal" sheetId="1" r:id="rId1"/>
    <sheet name="Coupcal1" sheetId="2" r:id="rId2"/>
  </sheets>
  <definedNames/>
  <calcPr fullCalcOnLoad="1"/>
</workbook>
</file>

<file path=xl/sharedStrings.xml><?xml version="1.0" encoding="utf-8"?>
<sst xmlns="http://schemas.openxmlformats.org/spreadsheetml/2006/main" count="53" uniqueCount="39">
  <si>
    <t>Calcul de coupleurs d'antennes.</t>
  </si>
  <si>
    <t>Lignes à air.</t>
  </si>
  <si>
    <t>Rapport de diamètres en fonction de l'impédance.</t>
  </si>
  <si>
    <t xml:space="preserve">Conducteur rond dans une </t>
  </si>
  <si>
    <t>Ligne ronde</t>
  </si>
  <si>
    <t>Ligne carrée</t>
  </si>
  <si>
    <t>Zo</t>
  </si>
  <si>
    <t>D/d</t>
  </si>
  <si>
    <t>ohms</t>
  </si>
  <si>
    <t>D</t>
  </si>
  <si>
    <t>largeur intérieure du carré extérieur</t>
  </si>
  <si>
    <t xml:space="preserve">d </t>
  </si>
  <si>
    <t>diamètre externe du conducteur central</t>
  </si>
  <si>
    <t>Fichier associé coupcalc.xls</t>
  </si>
  <si>
    <t>Rapports de diamètres de tubes cuivre.</t>
  </si>
  <si>
    <t>21/06.</t>
  </si>
  <si>
    <t>d</t>
  </si>
  <si>
    <t xml:space="preserve"> </t>
  </si>
  <si>
    <t>4/6.</t>
  </si>
  <si>
    <t>6/8.</t>
  </si>
  <si>
    <t>8/10.</t>
  </si>
  <si>
    <t>10/12.</t>
  </si>
  <si>
    <t>12/14.</t>
  </si>
  <si>
    <t>14/16.</t>
  </si>
  <si>
    <t>16/18.</t>
  </si>
  <si>
    <t>18/20.</t>
  </si>
  <si>
    <t>20/22.</t>
  </si>
  <si>
    <t>22/24.</t>
  </si>
  <si>
    <t>24/26.</t>
  </si>
  <si>
    <t>26/28.</t>
  </si>
  <si>
    <t>28/30.</t>
  </si>
  <si>
    <t>30/32.</t>
  </si>
  <si>
    <t>32/34.</t>
  </si>
  <si>
    <t>34/36.</t>
  </si>
  <si>
    <t>36/38.</t>
  </si>
  <si>
    <t>38/40.</t>
  </si>
  <si>
    <t>diamètre interne du conducteur externe</t>
  </si>
  <si>
    <t>diamètre externe du conducteur interne</t>
  </si>
  <si>
    <t>Fichier associé coupcal1.xls</t>
  </si>
</sst>
</file>

<file path=xl/styles.xml><?xml version="1.0" encoding="utf-8"?>
<styleSheet xmlns="http://schemas.openxmlformats.org/spreadsheetml/2006/main">
  <numFmts count="8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</numFmts>
  <fonts count="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b/>
      <sz val="8"/>
      <name val="MS Sans Serif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2" borderId="1" xfId="0" applyFill="1" applyBorder="1" applyAlignment="1">
      <alignment/>
    </xf>
    <xf numFmtId="0" fontId="1" fillId="2" borderId="1" xfId="0" applyFont="1" applyFill="1" applyBorder="1" applyAlignment="1">
      <alignment/>
    </xf>
    <xf numFmtId="1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1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6" fontId="0" fillId="0" borderId="0" xfId="0" applyNumberFormat="1" applyAlignment="1">
      <alignment horizontal="left"/>
    </xf>
    <xf numFmtId="2" fontId="4" fillId="0" borderId="1" xfId="0" applyNumberFormat="1" applyFont="1" applyBorder="1" applyAlignment="1">
      <alignment horizontal="left"/>
    </xf>
    <xf numFmtId="1" fontId="5" fillId="0" borderId="1" xfId="0" applyNumberFormat="1" applyFont="1" applyBorder="1" applyAlignment="1">
      <alignment horizontal="left"/>
    </xf>
    <xf numFmtId="14" fontId="0" fillId="0" borderId="0" xfId="0" applyNumberFormat="1" applyAlignment="1">
      <alignment/>
    </xf>
    <xf numFmtId="1" fontId="0" fillId="2" borderId="1" xfId="0" applyNumberFormat="1" applyFill="1" applyBorder="1" applyAlignment="1">
      <alignment/>
    </xf>
    <xf numFmtId="1" fontId="1" fillId="2" borderId="1" xfId="0" applyNumberFormat="1" applyFont="1" applyFill="1" applyBorder="1" applyAlignment="1">
      <alignment/>
    </xf>
    <xf numFmtId="1" fontId="0" fillId="0" borderId="1" xfId="0" applyNumberFormat="1" applyBorder="1" applyAlignment="1">
      <alignment/>
    </xf>
    <xf numFmtId="0" fontId="1" fillId="0" borderId="1" xfId="0" applyNumberFormat="1" applyFont="1" applyBorder="1" applyAlignment="1">
      <alignment/>
    </xf>
    <xf numFmtId="0" fontId="0" fillId="0" borderId="1" xfId="0" applyNumberFormat="1" applyBorder="1" applyAlignment="1">
      <alignment/>
    </xf>
    <xf numFmtId="1" fontId="0" fillId="0" borderId="0" xfId="0" applyNumberFormat="1" applyAlignment="1">
      <alignment/>
    </xf>
    <xf numFmtId="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06"/>
  <sheetViews>
    <sheetView workbookViewId="0" topLeftCell="A1">
      <selection activeCell="D34" sqref="D34"/>
    </sheetView>
  </sheetViews>
  <sheetFormatPr defaultColWidth="11.421875" defaultRowHeight="12.75"/>
  <cols>
    <col min="1" max="1" width="6.7109375" style="0" customWidth="1"/>
    <col min="2" max="2" width="3.140625" style="0" customWidth="1"/>
    <col min="3" max="3" width="5.7109375" style="0" customWidth="1"/>
    <col min="4" max="16384" width="6.7109375" style="0" customWidth="1"/>
  </cols>
  <sheetData>
    <row r="1" ht="12.75">
      <c r="A1" t="s">
        <v>0</v>
      </c>
    </row>
    <row r="2" ht="12.75">
      <c r="A2" t="s">
        <v>14</v>
      </c>
    </row>
    <row r="3" spans="1:3" ht="12.75">
      <c r="A3" s="20" t="s">
        <v>15</v>
      </c>
      <c r="C3">
        <v>1999</v>
      </c>
    </row>
    <row r="5" spans="1:14" s="21" customFormat="1" ht="12.75">
      <c r="A5" s="21" t="s">
        <v>7</v>
      </c>
      <c r="B5" s="21" t="s">
        <v>16</v>
      </c>
      <c r="C5" s="22">
        <v>4</v>
      </c>
      <c r="D5" s="22">
        <v>6</v>
      </c>
      <c r="E5" s="22">
        <v>8</v>
      </c>
      <c r="F5" s="22">
        <v>10</v>
      </c>
      <c r="G5" s="22">
        <v>12</v>
      </c>
      <c r="H5" s="22">
        <v>14</v>
      </c>
      <c r="I5" s="22">
        <v>16</v>
      </c>
      <c r="J5" s="22">
        <v>18</v>
      </c>
      <c r="K5" s="22">
        <v>20</v>
      </c>
      <c r="L5" s="22">
        <v>22</v>
      </c>
      <c r="M5" s="22">
        <v>24</v>
      </c>
      <c r="N5" s="21" t="s">
        <v>17</v>
      </c>
    </row>
    <row r="6" s="21" customFormat="1" ht="12.75">
      <c r="B6" s="21" t="s">
        <v>9</v>
      </c>
    </row>
    <row r="7" spans="1:13" s="26" customFormat="1" ht="12.75">
      <c r="A7" s="23" t="s">
        <v>18</v>
      </c>
      <c r="B7" s="24">
        <v>4</v>
      </c>
      <c r="C7" s="25">
        <f aca="true" t="shared" si="0" ref="C7:C24">(B7/4)</f>
        <v>1</v>
      </c>
      <c r="D7" s="25"/>
      <c r="E7" s="25"/>
      <c r="F7" s="25"/>
      <c r="G7" s="25"/>
      <c r="H7" s="25"/>
      <c r="I7" s="25"/>
      <c r="J7" s="25"/>
      <c r="K7" s="25"/>
      <c r="L7" s="25"/>
      <c r="M7" s="25"/>
    </row>
    <row r="8" spans="1:13" s="26" customFormat="1" ht="12.75">
      <c r="A8" s="23" t="s">
        <v>19</v>
      </c>
      <c r="B8" s="24">
        <v>6</v>
      </c>
      <c r="C8" s="25">
        <f t="shared" si="0"/>
        <v>1.5</v>
      </c>
      <c r="D8" s="25">
        <f aca="true" t="shared" si="1" ref="D8:D24">B8/6</f>
        <v>1</v>
      </c>
      <c r="E8" s="25"/>
      <c r="F8" s="25"/>
      <c r="G8" s="25"/>
      <c r="H8" s="25"/>
      <c r="I8" s="25"/>
      <c r="J8" s="25"/>
      <c r="K8" s="25"/>
      <c r="L8" s="25"/>
      <c r="M8" s="25"/>
    </row>
    <row r="9" spans="1:13" s="26" customFormat="1" ht="12.75">
      <c r="A9" s="23" t="s">
        <v>20</v>
      </c>
      <c r="B9" s="24">
        <v>8</v>
      </c>
      <c r="C9" s="25">
        <f t="shared" si="0"/>
        <v>2</v>
      </c>
      <c r="D9" s="25">
        <f t="shared" si="1"/>
        <v>1.3333333333333333</v>
      </c>
      <c r="E9" s="25">
        <f aca="true" t="shared" si="2" ref="E9:E24">B9/8</f>
        <v>1</v>
      </c>
      <c r="F9" s="25"/>
      <c r="G9" s="25"/>
      <c r="H9" s="25"/>
      <c r="I9" s="25"/>
      <c r="J9" s="25"/>
      <c r="K9" s="25"/>
      <c r="L9" s="25"/>
      <c r="M9" s="25"/>
    </row>
    <row r="10" spans="1:13" s="26" customFormat="1" ht="12.75">
      <c r="A10" s="23" t="s">
        <v>21</v>
      </c>
      <c r="B10" s="24">
        <v>10</v>
      </c>
      <c r="C10" s="25">
        <f t="shared" si="0"/>
        <v>2.5</v>
      </c>
      <c r="D10" s="25">
        <f t="shared" si="1"/>
        <v>1.6666666666666667</v>
      </c>
      <c r="E10" s="25">
        <f t="shared" si="2"/>
        <v>1.25</v>
      </c>
      <c r="F10" s="25">
        <f aca="true" t="shared" si="3" ref="F10:F24">B10/10</f>
        <v>1</v>
      </c>
      <c r="G10" s="25"/>
      <c r="H10" s="25"/>
      <c r="I10" s="25"/>
      <c r="J10" s="25"/>
      <c r="K10" s="25"/>
      <c r="L10" s="25"/>
      <c r="M10" s="25"/>
    </row>
    <row r="11" spans="1:13" s="26" customFormat="1" ht="12.75">
      <c r="A11" s="23" t="s">
        <v>22</v>
      </c>
      <c r="B11" s="24">
        <v>12</v>
      </c>
      <c r="C11" s="25">
        <f t="shared" si="0"/>
        <v>3</v>
      </c>
      <c r="D11" s="25">
        <f t="shared" si="1"/>
        <v>2</v>
      </c>
      <c r="E11" s="25">
        <f t="shared" si="2"/>
        <v>1.5</v>
      </c>
      <c r="F11" s="25">
        <f t="shared" si="3"/>
        <v>1.2</v>
      </c>
      <c r="G11" s="25">
        <f aca="true" t="shared" si="4" ref="G11:G24">B11/12</f>
        <v>1</v>
      </c>
      <c r="H11" s="25"/>
      <c r="I11" s="25"/>
      <c r="J11" s="25"/>
      <c r="K11" s="25"/>
      <c r="L11" s="25"/>
      <c r="M11" s="25"/>
    </row>
    <row r="12" spans="1:13" s="26" customFormat="1" ht="12.75">
      <c r="A12" s="23" t="s">
        <v>23</v>
      </c>
      <c r="B12" s="24">
        <v>14</v>
      </c>
      <c r="C12" s="25">
        <f t="shared" si="0"/>
        <v>3.5</v>
      </c>
      <c r="D12" s="25">
        <f t="shared" si="1"/>
        <v>2.3333333333333335</v>
      </c>
      <c r="E12" s="25">
        <f t="shared" si="2"/>
        <v>1.75</v>
      </c>
      <c r="F12" s="25">
        <f t="shared" si="3"/>
        <v>1.4</v>
      </c>
      <c r="G12" s="25">
        <f t="shared" si="4"/>
        <v>1.1666666666666667</v>
      </c>
      <c r="H12" s="25">
        <f aca="true" t="shared" si="5" ref="H12:H24">B12/14</f>
        <v>1</v>
      </c>
      <c r="I12" s="25"/>
      <c r="J12" s="25"/>
      <c r="K12" s="25"/>
      <c r="L12" s="25"/>
      <c r="M12" s="25"/>
    </row>
    <row r="13" spans="1:13" s="26" customFormat="1" ht="12.75">
      <c r="A13" s="23" t="s">
        <v>24</v>
      </c>
      <c r="B13" s="24">
        <v>16</v>
      </c>
      <c r="C13" s="25">
        <f t="shared" si="0"/>
        <v>4</v>
      </c>
      <c r="D13" s="25">
        <f t="shared" si="1"/>
        <v>2.6666666666666665</v>
      </c>
      <c r="E13" s="25">
        <f t="shared" si="2"/>
        <v>2</v>
      </c>
      <c r="F13" s="25">
        <f t="shared" si="3"/>
        <v>1.6</v>
      </c>
      <c r="G13" s="25">
        <f t="shared" si="4"/>
        <v>1.3333333333333333</v>
      </c>
      <c r="H13" s="25">
        <f t="shared" si="5"/>
        <v>1.1428571428571428</v>
      </c>
      <c r="I13" s="25">
        <f aca="true" t="shared" si="6" ref="I13:I24">B13/16</f>
        <v>1</v>
      </c>
      <c r="J13" s="25"/>
      <c r="K13" s="25"/>
      <c r="L13" s="25"/>
      <c r="M13" s="25"/>
    </row>
    <row r="14" spans="1:13" s="26" customFormat="1" ht="12.75">
      <c r="A14" s="23" t="s">
        <v>25</v>
      </c>
      <c r="B14" s="24">
        <v>18</v>
      </c>
      <c r="C14" s="25">
        <f t="shared" si="0"/>
        <v>4.5</v>
      </c>
      <c r="D14" s="25">
        <f t="shared" si="1"/>
        <v>3</v>
      </c>
      <c r="E14" s="25">
        <f t="shared" si="2"/>
        <v>2.25</v>
      </c>
      <c r="F14" s="25">
        <f t="shared" si="3"/>
        <v>1.8</v>
      </c>
      <c r="G14" s="25">
        <f t="shared" si="4"/>
        <v>1.5</v>
      </c>
      <c r="H14" s="25">
        <f t="shared" si="5"/>
        <v>1.2857142857142858</v>
      </c>
      <c r="I14" s="25">
        <f t="shared" si="6"/>
        <v>1.125</v>
      </c>
      <c r="J14" s="25">
        <f aca="true" t="shared" si="7" ref="J14:J24">B14/18</f>
        <v>1</v>
      </c>
      <c r="K14" s="25"/>
      <c r="L14" s="25"/>
      <c r="M14" s="25"/>
    </row>
    <row r="15" spans="1:13" s="26" customFormat="1" ht="12.75">
      <c r="A15" s="23" t="s">
        <v>26</v>
      </c>
      <c r="B15" s="24">
        <v>20</v>
      </c>
      <c r="C15" s="25">
        <f t="shared" si="0"/>
        <v>5</v>
      </c>
      <c r="D15" s="25">
        <f t="shared" si="1"/>
        <v>3.3333333333333335</v>
      </c>
      <c r="E15" s="25">
        <f t="shared" si="2"/>
        <v>2.5</v>
      </c>
      <c r="F15" s="25">
        <f t="shared" si="3"/>
        <v>2</v>
      </c>
      <c r="G15" s="25">
        <f t="shared" si="4"/>
        <v>1.6666666666666667</v>
      </c>
      <c r="H15" s="25">
        <f t="shared" si="5"/>
        <v>1.4285714285714286</v>
      </c>
      <c r="I15" s="25">
        <f t="shared" si="6"/>
        <v>1.25</v>
      </c>
      <c r="J15" s="25">
        <f t="shared" si="7"/>
        <v>1.1111111111111112</v>
      </c>
      <c r="K15" s="25">
        <f aca="true" t="shared" si="8" ref="K15:K24">B15/20</f>
        <v>1</v>
      </c>
      <c r="L15" s="25"/>
      <c r="M15" s="25"/>
    </row>
    <row r="16" spans="1:13" s="26" customFormat="1" ht="12.75">
      <c r="A16" s="23" t="s">
        <v>27</v>
      </c>
      <c r="B16" s="24">
        <v>22</v>
      </c>
      <c r="C16" s="25">
        <f t="shared" si="0"/>
        <v>5.5</v>
      </c>
      <c r="D16" s="25">
        <f t="shared" si="1"/>
        <v>3.6666666666666665</v>
      </c>
      <c r="E16" s="25">
        <f t="shared" si="2"/>
        <v>2.75</v>
      </c>
      <c r="F16" s="25">
        <f t="shared" si="3"/>
        <v>2.2</v>
      </c>
      <c r="G16" s="25">
        <f t="shared" si="4"/>
        <v>1.8333333333333333</v>
      </c>
      <c r="H16" s="25">
        <f t="shared" si="5"/>
        <v>1.5714285714285714</v>
      </c>
      <c r="I16" s="25">
        <f t="shared" si="6"/>
        <v>1.375</v>
      </c>
      <c r="J16" s="25">
        <f t="shared" si="7"/>
        <v>1.2222222222222223</v>
      </c>
      <c r="K16" s="25">
        <f t="shared" si="8"/>
        <v>1.1</v>
      </c>
      <c r="L16" s="25">
        <f aca="true" t="shared" si="9" ref="L16:L24">B16/22</f>
        <v>1</v>
      </c>
      <c r="M16" s="25"/>
    </row>
    <row r="17" spans="1:13" s="26" customFormat="1" ht="12.75">
      <c r="A17" s="23" t="s">
        <v>28</v>
      </c>
      <c r="B17" s="24">
        <v>24</v>
      </c>
      <c r="C17" s="25">
        <f t="shared" si="0"/>
        <v>6</v>
      </c>
      <c r="D17" s="25">
        <f t="shared" si="1"/>
        <v>4</v>
      </c>
      <c r="E17" s="25">
        <f t="shared" si="2"/>
        <v>3</v>
      </c>
      <c r="F17" s="25">
        <f t="shared" si="3"/>
        <v>2.4</v>
      </c>
      <c r="G17" s="25">
        <f t="shared" si="4"/>
        <v>2</v>
      </c>
      <c r="H17" s="25">
        <f t="shared" si="5"/>
        <v>1.7142857142857142</v>
      </c>
      <c r="I17" s="25">
        <f t="shared" si="6"/>
        <v>1.5</v>
      </c>
      <c r="J17" s="25">
        <f t="shared" si="7"/>
        <v>1.3333333333333333</v>
      </c>
      <c r="K17" s="25">
        <f t="shared" si="8"/>
        <v>1.2</v>
      </c>
      <c r="L17" s="25">
        <f t="shared" si="9"/>
        <v>1.0909090909090908</v>
      </c>
      <c r="M17" s="25">
        <f aca="true" t="shared" si="10" ref="M17:M24">B17/24</f>
        <v>1</v>
      </c>
    </row>
    <row r="18" spans="1:13" s="26" customFormat="1" ht="12.75">
      <c r="A18" s="23" t="s">
        <v>29</v>
      </c>
      <c r="B18" s="24">
        <v>26</v>
      </c>
      <c r="C18" s="25">
        <f t="shared" si="0"/>
        <v>6.5</v>
      </c>
      <c r="D18" s="25">
        <f t="shared" si="1"/>
        <v>4.333333333333333</v>
      </c>
      <c r="E18" s="25">
        <f t="shared" si="2"/>
        <v>3.25</v>
      </c>
      <c r="F18" s="25">
        <f t="shared" si="3"/>
        <v>2.6</v>
      </c>
      <c r="G18" s="25">
        <f t="shared" si="4"/>
        <v>2.1666666666666665</v>
      </c>
      <c r="H18" s="25">
        <f t="shared" si="5"/>
        <v>1.8571428571428572</v>
      </c>
      <c r="I18" s="25">
        <f t="shared" si="6"/>
        <v>1.625</v>
      </c>
      <c r="J18" s="25">
        <f t="shared" si="7"/>
        <v>1.4444444444444444</v>
      </c>
      <c r="K18" s="25">
        <f t="shared" si="8"/>
        <v>1.3</v>
      </c>
      <c r="L18" s="25">
        <f t="shared" si="9"/>
        <v>1.1818181818181819</v>
      </c>
      <c r="M18" s="25">
        <f t="shared" si="10"/>
        <v>1.0833333333333333</v>
      </c>
    </row>
    <row r="19" spans="1:13" s="26" customFormat="1" ht="12.75">
      <c r="A19" s="23" t="s">
        <v>30</v>
      </c>
      <c r="B19" s="24">
        <v>28</v>
      </c>
      <c r="C19" s="25">
        <f t="shared" si="0"/>
        <v>7</v>
      </c>
      <c r="D19" s="25">
        <f t="shared" si="1"/>
        <v>4.666666666666667</v>
      </c>
      <c r="E19" s="25">
        <f t="shared" si="2"/>
        <v>3.5</v>
      </c>
      <c r="F19" s="25">
        <f t="shared" si="3"/>
        <v>2.8</v>
      </c>
      <c r="G19" s="25">
        <f t="shared" si="4"/>
        <v>2.3333333333333335</v>
      </c>
      <c r="H19" s="25">
        <f t="shared" si="5"/>
        <v>2</v>
      </c>
      <c r="I19" s="25">
        <f t="shared" si="6"/>
        <v>1.75</v>
      </c>
      <c r="J19" s="25">
        <f t="shared" si="7"/>
        <v>1.5555555555555556</v>
      </c>
      <c r="K19" s="25">
        <f t="shared" si="8"/>
        <v>1.4</v>
      </c>
      <c r="L19" s="25">
        <f t="shared" si="9"/>
        <v>1.2727272727272727</v>
      </c>
      <c r="M19" s="25">
        <f t="shared" si="10"/>
        <v>1.1666666666666667</v>
      </c>
    </row>
    <row r="20" spans="1:13" s="26" customFormat="1" ht="12.75">
      <c r="A20" s="23" t="s">
        <v>31</v>
      </c>
      <c r="B20" s="24">
        <v>30</v>
      </c>
      <c r="C20" s="25">
        <f t="shared" si="0"/>
        <v>7.5</v>
      </c>
      <c r="D20" s="25">
        <f t="shared" si="1"/>
        <v>5</v>
      </c>
      <c r="E20" s="25">
        <f t="shared" si="2"/>
        <v>3.75</v>
      </c>
      <c r="F20" s="25">
        <f t="shared" si="3"/>
        <v>3</v>
      </c>
      <c r="G20" s="25">
        <f t="shared" si="4"/>
        <v>2.5</v>
      </c>
      <c r="H20" s="25">
        <f t="shared" si="5"/>
        <v>2.142857142857143</v>
      </c>
      <c r="I20" s="25">
        <f t="shared" si="6"/>
        <v>1.875</v>
      </c>
      <c r="J20" s="25">
        <f t="shared" si="7"/>
        <v>1.6666666666666667</v>
      </c>
      <c r="K20" s="25">
        <f t="shared" si="8"/>
        <v>1.5</v>
      </c>
      <c r="L20" s="25">
        <f t="shared" si="9"/>
        <v>1.3636363636363635</v>
      </c>
      <c r="M20" s="25">
        <f t="shared" si="10"/>
        <v>1.25</v>
      </c>
    </row>
    <row r="21" spans="1:13" s="26" customFormat="1" ht="12.75">
      <c r="A21" s="23" t="s">
        <v>32</v>
      </c>
      <c r="B21" s="24">
        <v>32</v>
      </c>
      <c r="C21" s="25">
        <f t="shared" si="0"/>
        <v>8</v>
      </c>
      <c r="D21" s="25">
        <f t="shared" si="1"/>
        <v>5.333333333333333</v>
      </c>
      <c r="E21" s="25">
        <f t="shared" si="2"/>
        <v>4</v>
      </c>
      <c r="F21" s="25">
        <f t="shared" si="3"/>
        <v>3.2</v>
      </c>
      <c r="G21" s="25">
        <f t="shared" si="4"/>
        <v>2.6666666666666665</v>
      </c>
      <c r="H21" s="25">
        <f t="shared" si="5"/>
        <v>2.2857142857142856</v>
      </c>
      <c r="I21" s="25">
        <f t="shared" si="6"/>
        <v>2</v>
      </c>
      <c r="J21" s="25">
        <f t="shared" si="7"/>
        <v>1.7777777777777777</v>
      </c>
      <c r="K21" s="25">
        <f t="shared" si="8"/>
        <v>1.6</v>
      </c>
      <c r="L21" s="25">
        <f t="shared" si="9"/>
        <v>1.4545454545454546</v>
      </c>
      <c r="M21" s="25">
        <f t="shared" si="10"/>
        <v>1.3333333333333333</v>
      </c>
    </row>
    <row r="22" spans="1:13" s="26" customFormat="1" ht="12.75">
      <c r="A22" s="23" t="s">
        <v>33</v>
      </c>
      <c r="B22" s="24">
        <v>34</v>
      </c>
      <c r="C22" s="25">
        <f t="shared" si="0"/>
        <v>8.5</v>
      </c>
      <c r="D22" s="25">
        <f t="shared" si="1"/>
        <v>5.666666666666667</v>
      </c>
      <c r="E22" s="25">
        <f t="shared" si="2"/>
        <v>4.25</v>
      </c>
      <c r="F22" s="25">
        <f t="shared" si="3"/>
        <v>3.4</v>
      </c>
      <c r="G22" s="25">
        <f t="shared" si="4"/>
        <v>2.8333333333333335</v>
      </c>
      <c r="H22" s="25">
        <f t="shared" si="5"/>
        <v>2.4285714285714284</v>
      </c>
      <c r="I22" s="25">
        <f t="shared" si="6"/>
        <v>2.125</v>
      </c>
      <c r="J22" s="25">
        <f t="shared" si="7"/>
        <v>1.8888888888888888</v>
      </c>
      <c r="K22" s="25">
        <f t="shared" si="8"/>
        <v>1.7</v>
      </c>
      <c r="L22" s="25">
        <f t="shared" si="9"/>
        <v>1.5454545454545454</v>
      </c>
      <c r="M22" s="25">
        <f t="shared" si="10"/>
        <v>1.4166666666666667</v>
      </c>
    </row>
    <row r="23" spans="1:13" s="26" customFormat="1" ht="12.75">
      <c r="A23" s="23" t="s">
        <v>34</v>
      </c>
      <c r="B23" s="24">
        <v>36</v>
      </c>
      <c r="C23" s="25">
        <f t="shared" si="0"/>
        <v>9</v>
      </c>
      <c r="D23" s="25">
        <f t="shared" si="1"/>
        <v>6</v>
      </c>
      <c r="E23" s="25">
        <f t="shared" si="2"/>
        <v>4.5</v>
      </c>
      <c r="F23" s="25">
        <f t="shared" si="3"/>
        <v>3.6</v>
      </c>
      <c r="G23" s="25">
        <f t="shared" si="4"/>
        <v>3</v>
      </c>
      <c r="H23" s="25">
        <f t="shared" si="5"/>
        <v>2.5714285714285716</v>
      </c>
      <c r="I23" s="25">
        <f t="shared" si="6"/>
        <v>2.25</v>
      </c>
      <c r="J23" s="25">
        <f t="shared" si="7"/>
        <v>2</v>
      </c>
      <c r="K23" s="25">
        <f t="shared" si="8"/>
        <v>1.8</v>
      </c>
      <c r="L23" s="25">
        <f t="shared" si="9"/>
        <v>1.6363636363636365</v>
      </c>
      <c r="M23" s="25">
        <f t="shared" si="10"/>
        <v>1.5</v>
      </c>
    </row>
    <row r="24" spans="1:13" s="26" customFormat="1" ht="12.75">
      <c r="A24" s="23" t="s">
        <v>35</v>
      </c>
      <c r="B24" s="24">
        <v>38</v>
      </c>
      <c r="C24" s="25">
        <f t="shared" si="0"/>
        <v>9.5</v>
      </c>
      <c r="D24" s="25">
        <f t="shared" si="1"/>
        <v>6.333333333333333</v>
      </c>
      <c r="E24" s="25">
        <f t="shared" si="2"/>
        <v>4.75</v>
      </c>
      <c r="F24" s="25">
        <f t="shared" si="3"/>
        <v>3.8</v>
      </c>
      <c r="G24" s="25">
        <f t="shared" si="4"/>
        <v>3.1666666666666665</v>
      </c>
      <c r="H24" s="25">
        <f t="shared" si="5"/>
        <v>2.7142857142857144</v>
      </c>
      <c r="I24" s="25">
        <f t="shared" si="6"/>
        <v>2.375</v>
      </c>
      <c r="J24" s="25">
        <f t="shared" si="7"/>
        <v>2.111111111111111</v>
      </c>
      <c r="K24" s="25">
        <f t="shared" si="8"/>
        <v>1.9</v>
      </c>
      <c r="L24" s="25">
        <f t="shared" si="9"/>
        <v>1.7272727272727273</v>
      </c>
      <c r="M24" s="25">
        <f t="shared" si="10"/>
        <v>1.5833333333333333</v>
      </c>
    </row>
    <row r="25" spans="1:13" s="26" customFormat="1" ht="12.75">
      <c r="A25" s="23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</row>
    <row r="26" spans="1:13" s="26" customFormat="1" ht="12.75">
      <c r="A26" s="23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</row>
    <row r="27" spans="1:13" s="26" customFormat="1" ht="12.75">
      <c r="A27" s="23" t="s">
        <v>9</v>
      </c>
      <c r="B27" s="25" t="s">
        <v>36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</row>
    <row r="28" spans="1:13" s="26" customFormat="1" ht="12.75">
      <c r="A28" s="23" t="s">
        <v>16</v>
      </c>
      <c r="B28" s="25" t="s">
        <v>37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</row>
    <row r="29" spans="1:13" s="26" customFormat="1" ht="12.75">
      <c r="A29" s="23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</row>
    <row r="30" spans="1:13" s="26" customFormat="1" ht="12.75">
      <c r="A30" s="23" t="s">
        <v>38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</row>
    <row r="31" spans="2:13" s="26" customFormat="1" ht="12.75"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</row>
    <row r="32" spans="2:13" s="26" customFormat="1" ht="12.75"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</row>
    <row r="33" spans="2:13" s="26" customFormat="1" ht="12.75"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</row>
    <row r="34" spans="2:13" s="26" customFormat="1" ht="12.75"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</row>
    <row r="35" spans="2:13" s="26" customFormat="1" ht="12.75"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</row>
    <row r="36" spans="2:13" s="26" customFormat="1" ht="12.75"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</row>
    <row r="37" spans="2:13" s="26" customFormat="1" ht="12.75"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</row>
    <row r="38" spans="2:13" s="26" customFormat="1" ht="12.75"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</row>
    <row r="39" spans="2:13" s="26" customFormat="1" ht="12.75"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</row>
    <row r="40" spans="2:13" s="26" customFormat="1" ht="12.75"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</row>
    <row r="41" spans="2:13" s="26" customFormat="1" ht="12.75"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</row>
    <row r="42" spans="2:13" s="26" customFormat="1" ht="12.75"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</row>
    <row r="43" spans="2:13" s="26" customFormat="1" ht="12.75"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</row>
    <row r="44" spans="2:13" s="26" customFormat="1" ht="12.75"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</row>
    <row r="45" spans="2:13" s="26" customFormat="1" ht="12.75"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</row>
    <row r="46" spans="2:13" s="26" customFormat="1" ht="12.75"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</row>
    <row r="47" spans="2:13" s="26" customFormat="1" ht="12.75"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</row>
    <row r="48" spans="2:13" s="26" customFormat="1" ht="12.75"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</row>
    <row r="49" spans="2:13" s="26" customFormat="1" ht="12.75"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</row>
    <row r="50" spans="2:13" s="26" customFormat="1" ht="12.75"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</row>
    <row r="51" spans="2:13" s="26" customFormat="1" ht="12.75"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</row>
    <row r="52" spans="2:13" s="26" customFormat="1" ht="12.75"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</row>
    <row r="53" spans="2:13" s="26" customFormat="1" ht="12.75"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</row>
    <row r="54" spans="2:13" s="26" customFormat="1" ht="12.75"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</row>
    <row r="55" spans="2:13" s="26" customFormat="1" ht="12.75"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</row>
    <row r="56" spans="2:13" s="26" customFormat="1" ht="12.75"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</row>
    <row r="57" spans="2:13" s="26" customFormat="1" ht="12.75"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</row>
    <row r="58" spans="2:13" s="26" customFormat="1" ht="12.75"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</row>
    <row r="59" spans="2:13" s="26" customFormat="1" ht="12.75"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</row>
    <row r="60" spans="2:13" s="26" customFormat="1" ht="12.75"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</row>
    <row r="61" spans="2:13" s="26" customFormat="1" ht="12.75"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</row>
    <row r="62" spans="2:13" s="26" customFormat="1" ht="12.75"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</row>
    <row r="63" spans="2:13" s="26" customFormat="1" ht="12.75"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</row>
    <row r="64" spans="2:13" s="26" customFormat="1" ht="12.75"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</row>
    <row r="65" spans="2:13" s="26" customFormat="1" ht="12.75"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</row>
    <row r="66" spans="2:13" s="26" customFormat="1" ht="12.75"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</row>
    <row r="67" spans="2:13" s="26" customFormat="1" ht="12.75"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</row>
    <row r="68" spans="2:13" s="26" customFormat="1" ht="12.75"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</row>
    <row r="69" spans="2:13" s="26" customFormat="1" ht="12.75"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</row>
    <row r="70" spans="2:13" s="26" customFormat="1" ht="12.75"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</row>
    <row r="71" spans="2:13" s="26" customFormat="1" ht="12.75"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</row>
    <row r="72" spans="2:13" s="26" customFormat="1" ht="12.75"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</row>
    <row r="73" spans="2:13" s="26" customFormat="1" ht="12.75"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</row>
    <row r="74" spans="2:13" s="26" customFormat="1" ht="12.75"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</row>
    <row r="75" spans="2:13" s="26" customFormat="1" ht="12.75"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</row>
    <row r="76" spans="2:13" s="26" customFormat="1" ht="12.75"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</row>
    <row r="77" spans="2:13" s="26" customFormat="1" ht="12.75"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</row>
    <row r="78" spans="2:13" s="26" customFormat="1" ht="12.75"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</row>
    <row r="79" spans="2:13" s="26" customFormat="1" ht="12.75"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</row>
    <row r="80" spans="2:13" s="26" customFormat="1" ht="12.75"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</row>
    <row r="81" spans="2:13" s="26" customFormat="1" ht="12.75"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</row>
    <row r="82" spans="2:13" s="26" customFormat="1" ht="12.75"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</row>
    <row r="83" spans="2:13" s="26" customFormat="1" ht="12.75"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</row>
    <row r="84" spans="2:13" s="26" customFormat="1" ht="12.75"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</row>
    <row r="85" spans="2:13" s="26" customFormat="1" ht="12.75"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</row>
    <row r="86" spans="2:13" s="26" customFormat="1" ht="12.75"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</row>
    <row r="87" spans="2:13" s="26" customFormat="1" ht="12.75"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</row>
    <row r="88" spans="2:13" s="26" customFormat="1" ht="12.75"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</row>
    <row r="89" spans="2:13" s="26" customFormat="1" ht="12.75"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</row>
    <row r="90" spans="2:13" s="26" customFormat="1" ht="12.75"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</row>
    <row r="91" spans="2:13" s="26" customFormat="1" ht="12.75"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</row>
    <row r="92" spans="2:13" s="26" customFormat="1" ht="12.75"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</row>
    <row r="93" spans="2:13" s="26" customFormat="1" ht="12.75"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</row>
    <row r="94" spans="2:13" s="26" customFormat="1" ht="12.75"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</row>
    <row r="95" spans="2:13" s="26" customFormat="1" ht="12.75"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</row>
    <row r="96" spans="2:13" s="26" customFormat="1" ht="12.75"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</row>
    <row r="97" spans="2:13" s="26" customFormat="1" ht="12.75"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</row>
    <row r="98" spans="2:13" s="26" customFormat="1" ht="12.75"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</row>
    <row r="99" spans="2:13" s="26" customFormat="1" ht="12.75"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</row>
    <row r="100" spans="2:13" s="26" customFormat="1" ht="12.75"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</row>
    <row r="101" spans="2:13" s="26" customFormat="1" ht="12.75"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</row>
    <row r="102" spans="2:13" s="26" customFormat="1" ht="12.75"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</row>
    <row r="103" spans="2:13" s="26" customFormat="1" ht="12.75"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</row>
    <row r="104" spans="2:13" s="26" customFormat="1" ht="12.75"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</row>
    <row r="105" spans="2:13" s="26" customFormat="1" ht="12.75"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</row>
    <row r="106" spans="2:13" s="26" customFormat="1" ht="12.75"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</row>
    <row r="107" spans="2:13" s="26" customFormat="1" ht="12.75"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</row>
    <row r="108" spans="2:13" s="26" customFormat="1" ht="12.75"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</row>
    <row r="109" spans="2:13" s="26" customFormat="1" ht="12.75"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</row>
    <row r="110" spans="2:13" s="26" customFormat="1" ht="12.75"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</row>
    <row r="111" spans="2:13" s="26" customFormat="1" ht="12.75"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</row>
    <row r="112" spans="2:13" s="26" customFormat="1" ht="12.75"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</row>
    <row r="113" spans="2:13" s="26" customFormat="1" ht="12.75"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</row>
    <row r="114" spans="2:13" s="26" customFormat="1" ht="12.75"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</row>
    <row r="115" spans="2:13" s="26" customFormat="1" ht="12.75"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</row>
    <row r="116" spans="2:13" s="26" customFormat="1" ht="12.75"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</row>
    <row r="117" spans="2:13" s="26" customFormat="1" ht="12.75"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</row>
    <row r="118" spans="2:13" s="26" customFormat="1" ht="12.75"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</row>
    <row r="119" spans="2:13" s="26" customFormat="1" ht="12.75"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</row>
    <row r="120" spans="2:13" s="26" customFormat="1" ht="12.75"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</row>
    <row r="121" spans="2:13" s="26" customFormat="1" ht="12.75"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</row>
    <row r="122" spans="2:13" s="26" customFormat="1" ht="12.75"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</row>
    <row r="123" spans="2:13" s="26" customFormat="1" ht="12.75"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</row>
    <row r="124" spans="2:13" s="26" customFormat="1" ht="12.75"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</row>
    <row r="125" spans="2:13" s="26" customFormat="1" ht="12.75"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</row>
    <row r="126" spans="2:13" s="26" customFormat="1" ht="12.75"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</row>
    <row r="127" spans="2:13" s="26" customFormat="1" ht="12.75"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</row>
    <row r="128" spans="2:13" s="26" customFormat="1" ht="12.75"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</row>
    <row r="129" spans="2:13" s="26" customFormat="1" ht="12.75"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</row>
    <row r="130" spans="2:13" s="26" customFormat="1" ht="12.75"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</row>
    <row r="131" spans="2:13" s="26" customFormat="1" ht="12.75"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</row>
    <row r="132" spans="2:13" s="26" customFormat="1" ht="12.75"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</row>
    <row r="133" spans="2:13" s="26" customFormat="1" ht="12.75"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</row>
    <row r="134" spans="2:13" s="26" customFormat="1" ht="12.75"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</row>
    <row r="135" spans="2:13" s="26" customFormat="1" ht="12.75"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</row>
    <row r="136" spans="2:13" s="26" customFormat="1" ht="12.75"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</row>
    <row r="137" spans="2:13" s="26" customFormat="1" ht="12.75"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</row>
    <row r="138" spans="2:13" s="26" customFormat="1" ht="12.75"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</row>
    <row r="139" spans="2:13" s="26" customFormat="1" ht="12.75"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</row>
    <row r="140" spans="2:13" s="26" customFormat="1" ht="12.75"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</row>
    <row r="141" spans="2:13" s="26" customFormat="1" ht="12.75"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</row>
    <row r="142" spans="2:13" s="26" customFormat="1" ht="12.75"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</row>
    <row r="143" spans="2:13" s="26" customFormat="1" ht="12.75"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</row>
    <row r="144" spans="2:13" s="26" customFormat="1" ht="12.75"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</row>
    <row r="145" spans="2:13" s="26" customFormat="1" ht="12.75"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</row>
    <row r="146" spans="2:13" s="26" customFormat="1" ht="12.75"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</row>
    <row r="147" spans="2:13" s="26" customFormat="1" ht="12.75"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</row>
    <row r="148" spans="2:13" s="26" customFormat="1" ht="12.75"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</row>
    <row r="149" spans="2:13" s="26" customFormat="1" ht="12.75"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</row>
    <row r="150" spans="2:13" s="26" customFormat="1" ht="12.75"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</row>
    <row r="151" spans="2:13" s="26" customFormat="1" ht="12.75"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</row>
    <row r="152" spans="2:13" s="26" customFormat="1" ht="12.75"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</row>
    <row r="153" spans="2:13" s="26" customFormat="1" ht="12.75"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</row>
    <row r="154" spans="2:13" s="26" customFormat="1" ht="12.75"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</row>
    <row r="155" spans="2:13" s="26" customFormat="1" ht="12.75"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</row>
    <row r="156" spans="2:13" s="26" customFormat="1" ht="12.75"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</row>
    <row r="157" spans="2:13" s="26" customFormat="1" ht="12.75"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</row>
    <row r="158" spans="2:13" ht="12.75"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</row>
    <row r="159" spans="2:13" ht="12.75"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</row>
    <row r="160" spans="2:13" ht="12.75"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</row>
    <row r="161" spans="2:13" ht="12.75"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</row>
    <row r="162" spans="2:13" ht="12.75"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</row>
    <row r="163" spans="2:13" ht="12.75"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</row>
    <row r="164" spans="2:13" ht="12.75"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</row>
    <row r="165" spans="2:13" ht="12.75"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</row>
    <row r="166" spans="2:13" ht="12.75"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</row>
    <row r="167" spans="2:13" ht="12.75"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</row>
    <row r="168" spans="2:13" ht="12.75"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</row>
    <row r="169" spans="2:13" ht="12.75"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</row>
    <row r="170" spans="2:13" ht="12.75"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</row>
    <row r="171" spans="2:13" ht="12.75"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</row>
    <row r="172" spans="2:13" ht="12.75"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</row>
    <row r="173" spans="2:13" ht="12.75"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</row>
    <row r="174" spans="2:13" ht="12.75"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</row>
    <row r="175" spans="2:13" ht="12.75"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</row>
    <row r="176" spans="2:13" ht="12.75"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</row>
    <row r="177" spans="2:13" ht="12.75"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</row>
    <row r="178" spans="2:13" ht="12.75"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</row>
    <row r="179" spans="2:13" ht="12.75"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</row>
    <row r="180" spans="2:13" ht="12.75"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</row>
    <row r="181" spans="2:13" ht="12.75"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</row>
    <row r="182" spans="2:13" ht="12.75"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</row>
    <row r="183" spans="2:13" ht="12.75"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</row>
    <row r="184" spans="2:13" ht="12.75"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</row>
    <row r="185" spans="2:13" ht="12.75"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</row>
    <row r="186" spans="2:13" ht="12.75"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</row>
    <row r="187" spans="2:13" ht="12.75"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</row>
    <row r="188" spans="2:13" ht="12.75"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</row>
    <row r="189" spans="2:13" ht="12.75"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</row>
    <row r="190" spans="2:13" ht="12.75"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</row>
    <row r="191" spans="2:13" ht="12.75"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</row>
    <row r="192" spans="2:13" ht="12.75"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</row>
    <row r="193" spans="2:13" ht="12.75"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</row>
    <row r="194" spans="2:13" ht="12.75"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</row>
    <row r="195" spans="2:13" ht="12.75"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</row>
    <row r="196" spans="2:13" ht="12.75"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</row>
    <row r="197" spans="2:13" ht="12.75"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</row>
    <row r="198" spans="2:13" ht="12.75"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</row>
    <row r="199" spans="2:13" ht="12.75"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</row>
    <row r="200" spans="2:13" ht="12.75"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</row>
    <row r="201" spans="2:13" ht="12.75"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</row>
    <row r="202" spans="2:13" ht="12.75"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</row>
    <row r="203" spans="2:13" ht="12.75"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</row>
    <row r="204" spans="2:13" ht="12.75"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</row>
    <row r="205" spans="2:13" ht="12.75"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</row>
    <row r="206" spans="2:13" ht="12.75"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3"/>
  <sheetViews>
    <sheetView tabSelected="1" workbookViewId="0" topLeftCell="A34">
      <selection activeCell="E62" sqref="E62"/>
    </sheetView>
  </sheetViews>
  <sheetFormatPr defaultColWidth="11.421875" defaultRowHeight="12.75"/>
  <cols>
    <col min="1" max="1" width="9.28125" style="4" customWidth="1"/>
    <col min="2" max="2" width="16.8515625" style="10" customWidth="1"/>
    <col min="3" max="3" width="11.421875" style="10" customWidth="1"/>
    <col min="4" max="4" width="6.140625" style="4" customWidth="1"/>
    <col min="5" max="6" width="11.421875" style="10" customWidth="1"/>
    <col min="7" max="7" width="6.421875" style="4" customWidth="1"/>
    <col min="8" max="9" width="11.421875" style="10" customWidth="1"/>
  </cols>
  <sheetData>
    <row r="1" spans="1:7" s="16" customFormat="1" ht="12.75">
      <c r="A1" s="15" t="s">
        <v>0</v>
      </c>
      <c r="D1" s="15"/>
      <c r="G1" s="15"/>
    </row>
    <row r="2" spans="1:7" s="16" customFormat="1" ht="12.75">
      <c r="A2" s="15" t="s">
        <v>1</v>
      </c>
      <c r="D2" s="15"/>
      <c r="G2" s="15"/>
    </row>
    <row r="3" spans="1:7" s="16" customFormat="1" ht="12.75">
      <c r="A3" s="15" t="s">
        <v>2</v>
      </c>
      <c r="D3" s="15"/>
      <c r="G3" s="15"/>
    </row>
    <row r="4" spans="1:7" s="16" customFormat="1" ht="12.75">
      <c r="A4" s="15"/>
      <c r="B4" s="17">
        <v>36332</v>
      </c>
      <c r="C4" s="16">
        <v>1999</v>
      </c>
      <c r="D4" s="15"/>
      <c r="G4" s="15"/>
    </row>
    <row r="6" spans="1:9" s="2" customFormat="1" ht="12.75">
      <c r="A6" s="5"/>
      <c r="B6" s="11" t="s">
        <v>3</v>
      </c>
      <c r="C6" s="11"/>
      <c r="D6" s="5"/>
      <c r="E6" s="11"/>
      <c r="F6" s="11"/>
      <c r="G6" s="5"/>
      <c r="H6" s="11"/>
      <c r="I6" s="11"/>
    </row>
    <row r="7" spans="1:9" s="2" customFormat="1" ht="12.75">
      <c r="A7" s="5"/>
      <c r="B7" s="11" t="s">
        <v>4</v>
      </c>
      <c r="C7" s="11" t="s">
        <v>5</v>
      </c>
      <c r="D7" s="5"/>
      <c r="E7" s="11"/>
      <c r="F7" s="11"/>
      <c r="G7" s="5"/>
      <c r="H7" s="11"/>
      <c r="I7" s="11"/>
    </row>
    <row r="8" spans="1:9" s="3" customFormat="1" ht="12.75">
      <c r="A8" s="6" t="s">
        <v>6</v>
      </c>
      <c r="B8" s="12" t="s">
        <v>7</v>
      </c>
      <c r="C8" s="12" t="s">
        <v>7</v>
      </c>
      <c r="D8" s="6" t="s">
        <v>6</v>
      </c>
      <c r="E8" s="12" t="s">
        <v>7</v>
      </c>
      <c r="F8" s="12" t="s">
        <v>7</v>
      </c>
      <c r="G8" s="6" t="s">
        <v>6</v>
      </c>
      <c r="H8" s="12" t="s">
        <v>7</v>
      </c>
      <c r="I8" s="12" t="s">
        <v>7</v>
      </c>
    </row>
    <row r="9" spans="1:9" s="2" customFormat="1" ht="12.75">
      <c r="A9" s="5" t="s">
        <v>8</v>
      </c>
      <c r="B9" s="11"/>
      <c r="C9" s="11"/>
      <c r="D9" s="5" t="s">
        <v>8</v>
      </c>
      <c r="E9" s="11"/>
      <c r="F9" s="11"/>
      <c r="G9" s="5" t="s">
        <v>8</v>
      </c>
      <c r="H9" s="11"/>
      <c r="I9" s="11"/>
    </row>
    <row r="11" spans="1:9" s="1" customFormat="1" ht="10.5">
      <c r="A11" s="7">
        <v>5</v>
      </c>
      <c r="B11" s="13">
        <f aca="true" t="shared" si="0" ref="B11:B56">10^(A11/138)</f>
        <v>1.0870058567542777</v>
      </c>
      <c r="C11" s="13">
        <f aca="true" t="shared" si="1" ref="C11:C56">(1/1.078)*10^(A11/138)</f>
        <v>1.0083542270447845</v>
      </c>
      <c r="D11" s="7">
        <v>51</v>
      </c>
      <c r="E11" s="13">
        <f aca="true" t="shared" si="2" ref="E11:E56">10^(D11/138)</f>
        <v>2.3418831260592445</v>
      </c>
      <c r="F11" s="13">
        <f aca="true" t="shared" si="3" ref="F11:F56">(1/1.078)*10^(D11/138)</f>
        <v>2.17243332658557</v>
      </c>
      <c r="G11" s="7">
        <v>100</v>
      </c>
      <c r="H11" s="13">
        <f aca="true" t="shared" si="4" ref="H11:H56">10^(G11/138)</f>
        <v>5.304417279843931</v>
      </c>
      <c r="I11" s="13">
        <f aca="true" t="shared" si="5" ref="I11:I56">(1/1.078)*10^(G11/138)</f>
        <v>4.920609721562088</v>
      </c>
    </row>
    <row r="12" spans="1:9" s="1" customFormat="1" ht="10.5">
      <c r="A12" s="7">
        <v>6</v>
      </c>
      <c r="B12" s="13">
        <f t="shared" si="0"/>
        <v>1.1052951411260217</v>
      </c>
      <c r="C12" s="13">
        <f t="shared" si="1"/>
        <v>1.0253201680204282</v>
      </c>
      <c r="D12" s="7">
        <v>52</v>
      </c>
      <c r="E12" s="13">
        <f t="shared" si="2"/>
        <v>2.381286194765588</v>
      </c>
      <c r="F12" s="13">
        <f t="shared" si="3"/>
        <v>2.2089853383725306</v>
      </c>
      <c r="G12" s="7">
        <v>101</v>
      </c>
      <c r="H12" s="13">
        <f t="shared" si="4"/>
        <v>5.393666105372007</v>
      </c>
      <c r="I12" s="13">
        <f t="shared" si="5"/>
        <v>5.0034008398627146</v>
      </c>
    </row>
    <row r="13" spans="1:9" s="1" customFormat="1" ht="10.5">
      <c r="A13" s="7">
        <v>7</v>
      </c>
      <c r="B13" s="13">
        <f t="shared" si="0"/>
        <v>1.1238921496197214</v>
      </c>
      <c r="C13" s="13">
        <f t="shared" si="1"/>
        <v>1.0425715673652332</v>
      </c>
      <c r="D13" s="7">
        <v>53</v>
      </c>
      <c r="E13" s="13">
        <f t="shared" si="2"/>
        <v>2.421352234995232</v>
      </c>
      <c r="F13" s="13">
        <f t="shared" si="3"/>
        <v>2.2461523515725714</v>
      </c>
      <c r="G13" s="7">
        <v>102</v>
      </c>
      <c r="H13" s="13">
        <f t="shared" si="4"/>
        <v>5.484416576121019</v>
      </c>
      <c r="I13" s="13">
        <f t="shared" si="5"/>
        <v>5.087584950019497</v>
      </c>
    </row>
    <row r="14" spans="1:9" s="1" customFormat="1" ht="10.5">
      <c r="A14" s="7">
        <v>8</v>
      </c>
      <c r="B14" s="13">
        <f t="shared" si="0"/>
        <v>1.1428020598100326</v>
      </c>
      <c r="C14" s="13">
        <f t="shared" si="1"/>
        <v>1.060113228024149</v>
      </c>
      <c r="D14" s="7">
        <v>54</v>
      </c>
      <c r="E14" s="13">
        <f t="shared" si="2"/>
        <v>2.462092401494626</v>
      </c>
      <c r="F14" s="13">
        <f t="shared" si="3"/>
        <v>2.2839447138169073</v>
      </c>
      <c r="G14" s="7">
        <v>103</v>
      </c>
      <c r="H14" s="13">
        <f t="shared" si="4"/>
        <v>5.576693957839358</v>
      </c>
      <c r="I14" s="13">
        <f t="shared" si="5"/>
        <v>5.173185489646899</v>
      </c>
    </row>
    <row r="15" spans="1:9" s="1" customFormat="1" ht="10.5">
      <c r="A15" s="7">
        <v>9</v>
      </c>
      <c r="B15" s="13">
        <f t="shared" si="0"/>
        <v>1.1620301363862613</v>
      </c>
      <c r="C15" s="13">
        <f t="shared" si="1"/>
        <v>1.077950033753489</v>
      </c>
      <c r="D15" s="7">
        <v>55</v>
      </c>
      <c r="E15" s="13">
        <f t="shared" si="2"/>
        <v>2.5035180366930425</v>
      </c>
      <c r="F15" s="13">
        <f t="shared" si="3"/>
        <v>2.322372946839557</v>
      </c>
      <c r="G15" s="7">
        <v>104</v>
      </c>
      <c r="H15" s="13">
        <f t="shared" si="4"/>
        <v>5.670523941381172</v>
      </c>
      <c r="I15" s="13">
        <f t="shared" si="5"/>
        <v>5.260226290706097</v>
      </c>
    </row>
    <row r="16" spans="1:9" s="1" customFormat="1" ht="10.5">
      <c r="A16" s="7">
        <v>10</v>
      </c>
      <c r="B16" s="13">
        <f t="shared" si="0"/>
        <v>1.181581732618101</v>
      </c>
      <c r="C16" s="13">
        <f t="shared" si="1"/>
        <v>1.0960869504806132</v>
      </c>
      <c r="D16" s="7">
        <v>56</v>
      </c>
      <c r="E16" s="13">
        <f t="shared" si="2"/>
        <v>2.545640673860415</v>
      </c>
      <c r="F16" s="13">
        <f t="shared" si="3"/>
        <v>2.3614477494066928</v>
      </c>
      <c r="G16" s="7">
        <v>105</v>
      </c>
      <c r="H16" s="13">
        <f t="shared" si="4"/>
        <v>5.765932649858947</v>
      </c>
      <c r="I16" s="13">
        <f t="shared" si="5"/>
        <v>5.348731586140025</v>
      </c>
    </row>
    <row r="17" spans="1:9" s="1" customFormat="1" ht="10.5">
      <c r="A17" s="7">
        <v>11</v>
      </c>
      <c r="B17" s="13">
        <f t="shared" si="0"/>
        <v>1.2014622918460314</v>
      </c>
      <c r="C17" s="13">
        <f t="shared" si="1"/>
        <v>1.1145290276864854</v>
      </c>
      <c r="D17" s="7">
        <v>57</v>
      </c>
      <c r="E17" s="13">
        <f t="shared" si="2"/>
        <v>2.5884720403183015</v>
      </c>
      <c r="F17" s="13">
        <f t="shared" si="3"/>
        <v>2.40118000029527</v>
      </c>
      <c r="G17" s="7">
        <v>106</v>
      </c>
      <c r="H17" s="13">
        <f t="shared" si="4"/>
        <v>5.862946645916404</v>
      </c>
      <c r="I17" s="13">
        <f t="shared" si="5"/>
        <v>5.43872601662004</v>
      </c>
    </row>
    <row r="18" spans="1:9" s="1" customFormat="1" ht="10.5">
      <c r="A18" s="7">
        <v>12</v>
      </c>
      <c r="B18" s="13">
        <f t="shared" si="0"/>
        <v>1.221677348996792</v>
      </c>
      <c r="C18" s="13">
        <f t="shared" si="1"/>
        <v>1.1332813998114954</v>
      </c>
      <c r="D18" s="7">
        <v>58</v>
      </c>
      <c r="E18" s="13">
        <f t="shared" si="2"/>
        <v>2.632024060704877</v>
      </c>
      <c r="F18" s="13">
        <f t="shared" si="3"/>
        <v>2.441580761321778</v>
      </c>
      <c r="G18" s="7">
        <v>107</v>
      </c>
      <c r="H18" s="13">
        <f t="shared" si="4"/>
        <v>5.961592939123791</v>
      </c>
      <c r="I18" s="13">
        <f t="shared" si="5"/>
        <v>5.530234637406114</v>
      </c>
    </row>
    <row r="19" spans="1:9" s="1" customFormat="1" ht="10.5">
      <c r="A19" s="7">
        <v>13</v>
      </c>
      <c r="B19" s="13">
        <f t="shared" si="0"/>
        <v>1.2422325321243577</v>
      </c>
      <c r="C19" s="13">
        <f t="shared" si="1"/>
        <v>1.1523492876849328</v>
      </c>
      <c r="D19" s="7">
        <v>59</v>
      </c>
      <c r="E19" s="13">
        <f t="shared" si="2"/>
        <v>2.676308860294863</v>
      </c>
      <c r="F19" s="13">
        <f t="shared" si="3"/>
        <v>2.482661280421951</v>
      </c>
      <c r="G19" s="7">
        <v>108</v>
      </c>
      <c r="H19" s="13">
        <f t="shared" si="4"/>
        <v>6.061898993497575</v>
      </c>
      <c r="I19" s="13">
        <f t="shared" si="5"/>
        <v>5.6232829253224255</v>
      </c>
    </row>
    <row r="20" spans="1:9" s="1" customFormat="1" ht="10.5">
      <c r="A20" s="7">
        <v>14</v>
      </c>
      <c r="B20" s="13">
        <f t="shared" si="0"/>
        <v>1.2631335639768382</v>
      </c>
      <c r="C20" s="13">
        <f t="shared" si="1"/>
        <v>1.171737999978514</v>
      </c>
      <c r="D20" s="7">
        <v>60</v>
      </c>
      <c r="E20" s="13">
        <f t="shared" si="2"/>
        <v>2.721338768375308</v>
      </c>
      <c r="F20" s="13">
        <f t="shared" si="3"/>
        <v>2.5244329947822894</v>
      </c>
      <c r="G20" s="7">
        <v>109</v>
      </c>
      <c r="H20" s="13">
        <f t="shared" si="4"/>
        <v>6.163892735146684</v>
      </c>
      <c r="I20" s="13">
        <f t="shared" si="5"/>
        <v>5.717896785850356</v>
      </c>
    </row>
    <row r="21" spans="1:9" s="1" customFormat="1" ht="10.5">
      <c r="A21" s="7">
        <v>15</v>
      </c>
      <c r="B21" s="13">
        <f t="shared" si="0"/>
        <v>1.284386263589743</v>
      </c>
      <c r="C21" s="13">
        <f t="shared" si="1"/>
        <v>1.1914529346843625</v>
      </c>
      <c r="D21" s="7">
        <v>61</v>
      </c>
      <c r="E21" s="13">
        <f t="shared" si="2"/>
        <v>2.767126321678177</v>
      </c>
      <c r="F21" s="13">
        <f t="shared" si="3"/>
        <v>2.566907534024283</v>
      </c>
      <c r="G21" s="7">
        <v>110</v>
      </c>
      <c r="H21" s="13">
        <f t="shared" si="4"/>
        <v>6.267602560047386</v>
      </c>
      <c r="I21" s="13">
        <f t="shared" si="5"/>
        <v>5.814102560340803</v>
      </c>
    </row>
    <row r="22" spans="1:9" s="1" customFormat="1" ht="10.5">
      <c r="A22" s="7">
        <v>16</v>
      </c>
      <c r="B22" s="13">
        <f t="shared" si="0"/>
        <v>1.3059965479060531</v>
      </c>
      <c r="C22" s="13">
        <f t="shared" si="1"/>
        <v>1.21149958061786</v>
      </c>
      <c r="D22" s="7">
        <v>62</v>
      </c>
      <c r="E22" s="13">
        <f t="shared" si="2"/>
        <v>2.8136842678706886</v>
      </c>
      <c r="F22" s="13">
        <f t="shared" si="3"/>
        <v>2.6100967234421972</v>
      </c>
      <c r="G22" s="7">
        <v>111</v>
      </c>
      <c r="H22" s="13">
        <f t="shared" si="4"/>
        <v>6.373057341948981</v>
      </c>
      <c r="I22" s="13">
        <f t="shared" si="5"/>
        <v>5.911927033347848</v>
      </c>
    </row>
    <row r="23" spans="1:9" s="1" customFormat="1" ht="10.5">
      <c r="A23" s="7">
        <v>17</v>
      </c>
      <c r="B23" s="13">
        <f t="shared" si="0"/>
        <v>1.3279704334235525</v>
      </c>
      <c r="C23" s="13">
        <f t="shared" si="1"/>
        <v>1.2318835189457815</v>
      </c>
      <c r="D23" s="7">
        <v>63</v>
      </c>
      <c r="E23" s="13">
        <f t="shared" si="2"/>
        <v>2.8610255691043776</v>
      </c>
      <c r="F23" s="13">
        <f t="shared" si="3"/>
        <v>2.654012587295341</v>
      </c>
      <c r="G23" s="7">
        <v>112</v>
      </c>
      <c r="H23" s="13">
        <f t="shared" si="4"/>
        <v>6.48028644041251</v>
      </c>
      <c r="I23" s="13">
        <f t="shared" si="5"/>
        <v>6.0113974400858154</v>
      </c>
    </row>
    <row r="24" spans="1:9" s="1" customFormat="1" ht="10.5">
      <c r="A24" s="7">
        <v>18</v>
      </c>
      <c r="B24" s="13">
        <f t="shared" si="0"/>
        <v>1.3503140378698733</v>
      </c>
      <c r="C24" s="13">
        <f t="shared" si="1"/>
        <v>1.2526104247401422</v>
      </c>
      <c r="D24" s="7">
        <v>64</v>
      </c>
      <c r="E24" s="13">
        <f t="shared" si="2"/>
        <v>2.9091634056238815</v>
      </c>
      <c r="F24" s="13">
        <f t="shared" si="3"/>
        <v>2.6986673521557343</v>
      </c>
      <c r="G24" s="7">
        <v>113</v>
      </c>
      <c r="H24" s="13">
        <f t="shared" si="4"/>
        <v>6.589319708984724</v>
      </c>
      <c r="I24" s="13">
        <f t="shared" si="5"/>
        <v>6.112541474011803</v>
      </c>
    </row>
    <row r="25" spans="1:9" s="1" customFormat="1" ht="10.5">
      <c r="A25" s="7">
        <v>19</v>
      </c>
      <c r="B25" s="13">
        <f t="shared" si="0"/>
        <v>1.373033581905727</v>
      </c>
      <c r="C25" s="13">
        <f t="shared" si="1"/>
        <v>1.2736860685581883</v>
      </c>
      <c r="D25" s="7">
        <v>65</v>
      </c>
      <c r="E25" s="13">
        <f t="shared" si="2"/>
        <v>2.958111179436432</v>
      </c>
      <c r="F25" s="13">
        <f t="shared" si="3"/>
        <v>2.744073450312089</v>
      </c>
      <c r="G25" s="7">
        <v>114</v>
      </c>
      <c r="H25" s="13">
        <f t="shared" si="4"/>
        <v>6.700187503509589</v>
      </c>
      <c r="I25" s="13">
        <f t="shared" si="5"/>
        <v>6.215387294535796</v>
      </c>
    </row>
    <row r="26" spans="1:9" s="1" customFormat="1" ht="10.5">
      <c r="A26" s="7">
        <v>20</v>
      </c>
      <c r="B26" s="13">
        <f t="shared" si="0"/>
        <v>1.396135390856794</v>
      </c>
      <c r="C26" s="13">
        <f t="shared" si="1"/>
        <v>1.295116318048974</v>
      </c>
      <c r="D26" s="7">
        <v>66</v>
      </c>
      <c r="E26" s="13">
        <f t="shared" si="2"/>
        <v>3.0078825180431</v>
      </c>
      <c r="F26" s="13">
        <f t="shared" si="3"/>
        <v>2.790243523231076</v>
      </c>
      <c r="G26" s="7">
        <v>115</v>
      </c>
      <c r="H26" s="13">
        <f t="shared" si="4"/>
        <v>6.812920690579614</v>
      </c>
      <c r="I26" s="13">
        <f t="shared" si="5"/>
        <v>6.319963534860495</v>
      </c>
    </row>
    <row r="27" spans="1:9" s="1" customFormat="1" ht="10.5">
      <c r="A27" s="7">
        <v>21</v>
      </c>
      <c r="B27" s="13">
        <f t="shared" si="0"/>
        <v>1.4196258964747483</v>
      </c>
      <c r="C27" s="13">
        <f t="shared" si="1"/>
        <v>1.316907139586965</v>
      </c>
      <c r="D27" s="7">
        <v>67</v>
      </c>
      <c r="E27" s="13">
        <f t="shared" si="2"/>
        <v>3.0584912782328098</v>
      </c>
      <c r="F27" s="13">
        <f t="shared" si="3"/>
        <v>2.837190425076818</v>
      </c>
      <c r="G27" s="7">
        <v>116</v>
      </c>
      <c r="H27" s="13">
        <f t="shared" si="4"/>
        <v>6.92755065612939</v>
      </c>
      <c r="I27" s="13">
        <f t="shared" si="5"/>
        <v>6.426299309953052</v>
      </c>
    </row>
    <row r="28" spans="1:9" s="1" customFormat="1" ht="10.5">
      <c r="A28" s="7">
        <v>22</v>
      </c>
      <c r="B28" s="13">
        <f t="shared" si="0"/>
        <v>1.443511638727918</v>
      </c>
      <c r="C28" s="13">
        <f t="shared" si="1"/>
        <v>1.3390645999331336</v>
      </c>
      <c r="D28" s="7">
        <v>68</v>
      </c>
      <c r="E28" s="13">
        <f t="shared" si="2"/>
        <v>3.109951549940199</v>
      </c>
      <c r="F28" s="13">
        <f t="shared" si="3"/>
        <v>2.884927226289609</v>
      </c>
      <c r="G28" s="7">
        <v>117</v>
      </c>
      <c r="H28" s="13">
        <f t="shared" si="4"/>
        <v>7.044109314173727</v>
      </c>
      <c r="I28" s="13">
        <f t="shared" si="5"/>
        <v>6.5344242246509525</v>
      </c>
    </row>
    <row r="29" spans="1:9" s="1" customFormat="1" ht="10.5">
      <c r="A29" s="7">
        <v>23</v>
      </c>
      <c r="B29" s="13">
        <f t="shared" si="0"/>
        <v>1.4677992676220697</v>
      </c>
      <c r="C29" s="13">
        <f t="shared" si="1"/>
        <v>1.3615948679239978</v>
      </c>
      <c r="D29" s="7">
        <v>69</v>
      </c>
      <c r="E29" s="13">
        <f t="shared" si="2"/>
        <v>3.1622776601683795</v>
      </c>
      <c r="F29" s="13">
        <f t="shared" si="3"/>
        <v>2.933467217224842</v>
      </c>
      <c r="G29" s="7">
        <v>118</v>
      </c>
      <c r="H29" s="13">
        <f t="shared" si="4"/>
        <v>7.162629115692788</v>
      </c>
      <c r="I29" s="13">
        <f t="shared" si="5"/>
        <v>6.644368381904256</v>
      </c>
    </row>
    <row r="30" spans="1:9" s="1" customFormat="1" ht="10.5">
      <c r="A30" s="7">
        <v>24</v>
      </c>
      <c r="B30" s="13">
        <f t="shared" si="0"/>
        <v>1.4924955450518296</v>
      </c>
      <c r="C30" s="13">
        <f t="shared" si="1"/>
        <v>1.3845042161890813</v>
      </c>
      <c r="D30" s="7">
        <v>70</v>
      </c>
      <c r="E30" s="13">
        <f t="shared" si="2"/>
        <v>3.215484176977706</v>
      </c>
      <c r="F30" s="13">
        <f t="shared" si="3"/>
        <v>2.9828239118531594</v>
      </c>
      <c r="G30" s="7">
        <v>119</v>
      </c>
      <c r="H30" s="13">
        <f t="shared" si="4"/>
        <v>7.283143057666747</v>
      </c>
      <c r="I30" s="13">
        <f t="shared" si="5"/>
        <v>6.756162391156536</v>
      </c>
    </row>
    <row r="31" spans="1:9" s="1" customFormat="1" ht="10.5">
      <c r="A31" s="7">
        <v>25</v>
      </c>
      <c r="B31" s="13">
        <f t="shared" si="0"/>
        <v>1.5176073466832576</v>
      </c>
      <c r="C31" s="13">
        <f t="shared" si="1"/>
        <v>1.4077990228972703</v>
      </c>
      <c r="D31" s="7">
        <v>71</v>
      </c>
      <c r="E31" s="13">
        <f t="shared" si="2"/>
        <v>3.269585913541653</v>
      </c>
      <c r="F31" s="13">
        <f t="shared" si="3"/>
        <v>3.033011051522869</v>
      </c>
      <c r="G31" s="7">
        <v>120</v>
      </c>
      <c r="H31" s="13">
        <f t="shared" si="4"/>
        <v>7.405684692262439</v>
      </c>
      <c r="I31" s="13">
        <f t="shared" si="5"/>
        <v>6.869837376866826</v>
      </c>
    </row>
    <row r="32" spans="1:9" s="1" customFormat="1" ht="10.5">
      <c r="A32" s="7">
        <v>26</v>
      </c>
      <c r="B32" s="13">
        <f t="shared" si="0"/>
        <v>1.5431416638680935</v>
      </c>
      <c r="C32" s="13">
        <f t="shared" si="1"/>
        <v>1.4314857735325541</v>
      </c>
      <c r="D32" s="7">
        <v>72</v>
      </c>
      <c r="E32" s="13">
        <f t="shared" si="2"/>
        <v>3.3245979322709416</v>
      </c>
      <c r="F32" s="13">
        <f t="shared" si="3"/>
        <v>3.08404260878566</v>
      </c>
      <c r="G32" s="7">
        <v>121</v>
      </c>
      <c r="H32" s="13">
        <f t="shared" si="4"/>
        <v>7.530288136174588</v>
      </c>
      <c r="I32" s="13">
        <f t="shared" si="5"/>
        <v>6.985424987174942</v>
      </c>
    </row>
    <row r="33" spans="1:9" s="1" customFormat="1" ht="10.5">
      <c r="A33" s="7">
        <v>27</v>
      </c>
      <c r="B33" s="13">
        <f t="shared" si="0"/>
        <v>1.569105605590212</v>
      </c>
      <c r="C33" s="13">
        <f t="shared" si="1"/>
        <v>1.4555710626996399</v>
      </c>
      <c r="D33" s="7">
        <v>73</v>
      </c>
      <c r="E33" s="13">
        <f t="shared" si="2"/>
        <v>3.38053554900704</v>
      </c>
      <c r="F33" s="13">
        <f t="shared" si="3"/>
        <v>3.135932791286679</v>
      </c>
      <c r="G33" s="7">
        <v>122</v>
      </c>
      <c r="H33" s="13">
        <f t="shared" si="4"/>
        <v>7.6569880801242</v>
      </c>
      <c r="I33" s="13">
        <f t="shared" si="5"/>
        <v>7.102957402712615</v>
      </c>
    </row>
    <row r="34" spans="1:9" s="1" customFormat="1" ht="10.5">
      <c r="A34" s="7">
        <v>28</v>
      </c>
      <c r="B34" s="13">
        <f t="shared" si="0"/>
        <v>1.5955064004448292</v>
      </c>
      <c r="C34" s="13">
        <f t="shared" si="1"/>
        <v>1.4800615959599528</v>
      </c>
      <c r="D34" s="7">
        <v>74</v>
      </c>
      <c r="E34" s="13">
        <f t="shared" si="2"/>
        <v>3.4374143372862425</v>
      </c>
      <c r="F34" s="13">
        <f t="shared" si="3"/>
        <v>3.1886960457200764</v>
      </c>
      <c r="G34" s="7">
        <v>123</v>
      </c>
      <c r="H34" s="13">
        <f t="shared" si="4"/>
        <v>7.78581979851677</v>
      </c>
      <c r="I34" s="13">
        <f t="shared" si="5"/>
        <v>7.222467345562866</v>
      </c>
    </row>
    <row r="35" spans="1:9" s="1" customFormat="1" ht="10.5">
      <c r="A35" s="7">
        <v>29</v>
      </c>
      <c r="B35" s="13">
        <f t="shared" si="0"/>
        <v>1.6223513986510065</v>
      </c>
      <c r="C35" s="13">
        <f t="shared" si="1"/>
        <v>1.5049641916985217</v>
      </c>
      <c r="D35" s="7">
        <v>75</v>
      </c>
      <c r="E35" s="13">
        <f t="shared" si="2"/>
        <v>3.495250132675474</v>
      </c>
      <c r="F35" s="13">
        <f t="shared" si="3"/>
        <v>3.2423470618510892</v>
      </c>
      <c r="G35" s="7">
        <v>124</v>
      </c>
      <c r="H35" s="13">
        <f t="shared" si="4"/>
        <v>7.916819159263012</v>
      </c>
      <c r="I35" s="13">
        <f t="shared" si="5"/>
        <v>7.343988088370141</v>
      </c>
    </row>
    <row r="36" spans="1:9" s="1" customFormat="1" ht="10.5">
      <c r="A36" s="7">
        <v>30</v>
      </c>
      <c r="B36" s="13">
        <f t="shared" si="0"/>
        <v>1.6496480740980206</v>
      </c>
      <c r="C36" s="13">
        <f t="shared" si="1"/>
        <v>1.5302857830222825</v>
      </c>
      <c r="D36" s="7">
        <v>76</v>
      </c>
      <c r="E36" s="13">
        <f t="shared" si="2"/>
        <v>3.5540590371810628</v>
      </c>
      <c r="F36" s="13">
        <f t="shared" si="3"/>
        <v>3.2969007766058094</v>
      </c>
      <c r="G36" s="7">
        <v>125</v>
      </c>
      <c r="H36" s="13">
        <f t="shared" si="4"/>
        <v>8.050022633764772</v>
      </c>
      <c r="I36" s="13">
        <f t="shared" si="5"/>
        <v>7.467553463603685</v>
      </c>
    </row>
    <row r="37" spans="1:9" s="1" customFormat="1" ht="10.5">
      <c r="A37" s="7">
        <v>31</v>
      </c>
      <c r="B37" s="13">
        <f t="shared" si="0"/>
        <v>1.6774040264261585</v>
      </c>
      <c r="C37" s="13">
        <f t="shared" si="1"/>
        <v>1.5560334196903138</v>
      </c>
      <c r="D37" s="7">
        <v>77</v>
      </c>
      <c r="E37" s="13">
        <f t="shared" si="2"/>
        <v>3.613857423731675</v>
      </c>
      <c r="F37" s="13">
        <f t="shared" si="3"/>
        <v>3.352372378229754</v>
      </c>
      <c r="G37" s="7">
        <v>126</v>
      </c>
      <c r="H37" s="13">
        <f t="shared" si="4"/>
        <v>8.185467307069027</v>
      </c>
      <c r="I37" s="13">
        <f t="shared" si="5"/>
        <v>7.593197872976834</v>
      </c>
    </row>
    <row r="38" spans="1:9" s="1" customFormat="1" ht="10.5">
      <c r="A38" s="7">
        <v>32</v>
      </c>
      <c r="B38" s="13">
        <f t="shared" si="0"/>
        <v>1.705626983142528</v>
      </c>
      <c r="C38" s="13">
        <f t="shared" si="1"/>
        <v>1.5822142700765565</v>
      </c>
      <c r="D38" s="7">
        <v>78</v>
      </c>
      <c r="E38" s="13">
        <f t="shared" si="2"/>
        <v>3.6746619407366894</v>
      </c>
      <c r="F38" s="13">
        <f t="shared" si="3"/>
        <v>3.408777310516409</v>
      </c>
      <c r="G38" s="7">
        <v>127</v>
      </c>
      <c r="H38" s="13">
        <f t="shared" si="4"/>
        <v>8.323190888192695</v>
      </c>
      <c r="I38" s="13">
        <f t="shared" si="5"/>
        <v>7.720956297024763</v>
      </c>
    </row>
    <row r="39" spans="1:9" s="1" customFormat="1" ht="10.5">
      <c r="A39" s="7">
        <v>33</v>
      </c>
      <c r="B39" s="13">
        <f t="shared" si="0"/>
        <v>1.7343248017724648</v>
      </c>
      <c r="C39" s="13">
        <f t="shared" si="1"/>
        <v>1.6088356231655518</v>
      </c>
      <c r="D39" s="7">
        <v>79</v>
      </c>
      <c r="E39" s="13">
        <f t="shared" si="2"/>
        <v>3.736489516721269</v>
      </c>
      <c r="F39" s="13">
        <f t="shared" si="3"/>
        <v>3.4661312771069284</v>
      </c>
      <c r="G39" s="7">
        <v>128</v>
      </c>
      <c r="H39" s="13">
        <f t="shared" si="4"/>
        <v>8.46323172062114</v>
      </c>
      <c r="I39" s="13">
        <f t="shared" si="5"/>
        <v>7.850864304843358</v>
      </c>
    </row>
    <row r="40" spans="1:9" s="1" customFormat="1" ht="10.5">
      <c r="A40" s="7">
        <v>34</v>
      </c>
      <c r="B40" s="13">
        <f t="shared" si="0"/>
        <v>1.763505472047138</v>
      </c>
      <c r="C40" s="13">
        <f t="shared" si="1"/>
        <v>1.6359048905817606</v>
      </c>
      <c r="D40" s="7">
        <v>80</v>
      </c>
      <c r="E40" s="13">
        <f t="shared" si="2"/>
        <v>3.799357365039407</v>
      </c>
      <c r="F40" s="13">
        <f t="shared" si="3"/>
        <v>3.5244502458621585</v>
      </c>
      <c r="G40" s="7">
        <v>129</v>
      </c>
      <c r="H40" s="13">
        <f t="shared" si="4"/>
        <v>8.60562879298337</v>
      </c>
      <c r="I40" s="13">
        <f t="shared" si="5"/>
        <v>7.982958063991995</v>
      </c>
    </row>
    <row r="41" spans="1:9" s="1" customFormat="1" ht="10.5">
      <c r="A41" s="7">
        <v>35</v>
      </c>
      <c r="B41" s="13">
        <f t="shared" si="0"/>
        <v>1.7931771181279628</v>
      </c>
      <c r="C41" s="13">
        <f t="shared" si="1"/>
        <v>1.6634296086530267</v>
      </c>
      <c r="D41" s="7">
        <v>81</v>
      </c>
      <c r="E41" s="13">
        <f t="shared" si="2"/>
        <v>3.863282988666285</v>
      </c>
      <c r="F41" s="13">
        <f t="shared" si="3"/>
        <v>3.5837504533082423</v>
      </c>
      <c r="G41" s="7">
        <v>130</v>
      </c>
      <c r="H41" s="13">
        <f t="shared" si="4"/>
        <v>8.750421749906799</v>
      </c>
      <c r="I41" s="13">
        <f t="shared" si="5"/>
        <v>8.117274350562893</v>
      </c>
    </row>
    <row r="42" spans="1:9" s="1" customFormat="1" ht="10.5">
      <c r="A42" s="7">
        <v>36</v>
      </c>
      <c r="B42" s="13">
        <f t="shared" si="0"/>
        <v>1.8233480008684413</v>
      </c>
      <c r="C42" s="13">
        <f t="shared" si="1"/>
        <v>1.691417440508758</v>
      </c>
      <c r="D42" s="7">
        <v>82</v>
      </c>
      <c r="E42" s="13">
        <f t="shared" si="2"/>
        <v>3.9282841850712553</v>
      </c>
      <c r="F42" s="13">
        <f t="shared" si="3"/>
        <v>3.6440484091570085</v>
      </c>
      <c r="G42" s="7">
        <v>131</v>
      </c>
      <c r="H42" s="13">
        <f t="shared" si="4"/>
        <v>8.8976509030547</v>
      </c>
      <c r="I42" s="13">
        <f t="shared" si="5"/>
        <v>8.253850559419943</v>
      </c>
    </row>
    <row r="43" spans="1:9" s="1" customFormat="1" ht="10.5">
      <c r="A43" s="7">
        <v>37</v>
      </c>
      <c r="B43" s="13">
        <f t="shared" si="0"/>
        <v>1.8540265201140578</v>
      </c>
      <c r="C43" s="13">
        <f t="shared" si="1"/>
        <v>1.7198761782134115</v>
      </c>
      <c r="D43" s="7">
        <v>83</v>
      </c>
      <c r="E43" s="13">
        <f t="shared" si="2"/>
        <v>3.9943790511728223</v>
      </c>
      <c r="F43" s="13">
        <f t="shared" si="3"/>
        <v>3.7053609009024324</v>
      </c>
      <c r="G43" s="7">
        <v>132</v>
      </c>
      <c r="H43" s="13">
        <f t="shared" si="4"/>
        <v>9.047357242349298</v>
      </c>
      <c r="I43" s="13">
        <f t="shared" si="5"/>
        <v>8.392724714609738</v>
      </c>
    </row>
    <row r="44" spans="1:9" s="1" customFormat="1" ht="10.5">
      <c r="A44" s="7">
        <v>38</v>
      </c>
      <c r="B44" s="13">
        <f t="shared" si="0"/>
        <v>1.8852212170408709</v>
      </c>
      <c r="C44" s="13">
        <f t="shared" si="1"/>
        <v>1.7488137449358727</v>
      </c>
      <c r="D44" s="7">
        <v>84</v>
      </c>
      <c r="E44" s="13">
        <f t="shared" si="2"/>
        <v>4.06158598837698</v>
      </c>
      <c r="F44" s="13">
        <f t="shared" si="3"/>
        <v>3.7677049984944158</v>
      </c>
      <c r="G44" s="7">
        <v>133</v>
      </c>
      <c r="H44" s="13">
        <f t="shared" si="4"/>
        <v>9.199582447383763</v>
      </c>
      <c r="I44" s="13">
        <f t="shared" si="5"/>
        <v>8.533935479947832</v>
      </c>
    </row>
    <row r="45" spans="1:9" s="1" customFormat="1" ht="10.5">
      <c r="A45" s="7">
        <v>39</v>
      </c>
      <c r="B45" s="13">
        <f t="shared" si="0"/>
        <v>1.916940776533456</v>
      </c>
      <c r="C45" s="13">
        <f t="shared" si="1"/>
        <v>1.7782381971553396</v>
      </c>
      <c r="D45" s="7">
        <v>85</v>
      </c>
      <c r="E45" s="13">
        <f t="shared" si="2"/>
        <v>4.129923707700335</v>
      </c>
      <c r="F45" s="13">
        <f t="shared" si="3"/>
        <v>3.8310980590912194</v>
      </c>
      <c r="G45" s="7">
        <v>134</v>
      </c>
      <c r="H45" s="13">
        <f t="shared" si="4"/>
        <v>9.354368899026166</v>
      </c>
      <c r="I45" s="13">
        <f t="shared" si="5"/>
        <v>8.677522169783085</v>
      </c>
    </row>
    <row r="46" spans="1:9" s="1" customFormat="1" ht="10.5">
      <c r="A46" s="7">
        <v>40</v>
      </c>
      <c r="B46" s="13">
        <f t="shared" si="0"/>
        <v>1.9491940296028527</v>
      </c>
      <c r="C46" s="13">
        <f t="shared" si="1"/>
        <v>1.808157726904316</v>
      </c>
      <c r="D46" s="7">
        <v>86</v>
      </c>
      <c r="E46" s="13">
        <f t="shared" si="2"/>
        <v>4.19941123497942</v>
      </c>
      <c r="F46" s="13">
        <f t="shared" si="3"/>
        <v>3.8955577318918553</v>
      </c>
      <c r="G46" s="7">
        <v>135</v>
      </c>
      <c r="H46" s="13">
        <f t="shared" si="4"/>
        <v>9.511759691218707</v>
      </c>
      <c r="I46" s="13">
        <f t="shared" si="5"/>
        <v>8.823524759943142</v>
      </c>
    </row>
    <row r="47" spans="1:9" s="1" customFormat="1" ht="10.5">
      <c r="A47" s="7">
        <v>41</v>
      </c>
      <c r="B47" s="13">
        <f t="shared" si="0"/>
        <v>1.9819899558451994</v>
      </c>
      <c r="C47" s="13">
        <f t="shared" si="1"/>
        <v>1.83858066404935</v>
      </c>
      <c r="D47" s="7">
        <v>87</v>
      </c>
      <c r="E47" s="13">
        <f t="shared" si="2"/>
        <v>4.27006791616766</v>
      </c>
      <c r="F47" s="13">
        <f t="shared" si="3"/>
        <v>3.961101963049777</v>
      </c>
      <c r="G47" s="7">
        <v>136</v>
      </c>
      <c r="H47" s="13">
        <f t="shared" si="4"/>
        <v>9.671798642975446</v>
      </c>
      <c r="I47" s="13">
        <f t="shared" si="5"/>
        <v>8.97198389886405</v>
      </c>
    </row>
    <row r="48" spans="1:9" s="1" customFormat="1" ht="10.5">
      <c r="A48" s="7">
        <v>42</v>
      </c>
      <c r="B48" s="13">
        <f t="shared" si="0"/>
        <v>2.0153376859417333</v>
      </c>
      <c r="C48" s="13">
        <f t="shared" si="1"/>
        <v>1.8695154786101422</v>
      </c>
      <c r="D48" s="7">
        <v>88</v>
      </c>
      <c r="E48" s="13">
        <f t="shared" si="2"/>
        <v>4.3419134227214515</v>
      </c>
      <c r="F48" s="13">
        <f t="shared" si="3"/>
        <v>4.02774900066925</v>
      </c>
      <c r="G48" s="7">
        <v>137</v>
      </c>
      <c r="H48" s="13">
        <f t="shared" si="4"/>
        <v>9.834530310581918</v>
      </c>
      <c r="I48" s="13">
        <f t="shared" si="5"/>
        <v>9.12294091890716</v>
      </c>
    </row>
    <row r="49" spans="1:9" s="1" customFormat="1" ht="10.5">
      <c r="A49" s="7">
        <v>43</v>
      </c>
      <c r="B49" s="13">
        <f t="shared" si="0"/>
        <v>2.049246504200854</v>
      </c>
      <c r="C49" s="13">
        <f t="shared" si="1"/>
        <v>1.9009707831176754</v>
      </c>
      <c r="D49" s="7">
        <v>89</v>
      </c>
      <c r="E49" s="13">
        <f t="shared" si="2"/>
        <v>4.414967757076888</v>
      </c>
      <c r="F49" s="13">
        <f t="shared" si="3"/>
        <v>4.095517399885796</v>
      </c>
      <c r="G49" s="7">
        <v>138</v>
      </c>
      <c r="H49" s="13">
        <f t="shared" si="4"/>
        <v>10</v>
      </c>
      <c r="I49" s="13">
        <f t="shared" si="5"/>
        <v>9.276437847866418</v>
      </c>
    </row>
    <row r="50" spans="1:9" s="1" customFormat="1" ht="10.5">
      <c r="A50" s="7">
        <v>44</v>
      </c>
      <c r="B50" s="13">
        <f t="shared" si="0"/>
        <v>2.0837258511429595</v>
      </c>
      <c r="C50" s="13">
        <f t="shared" si="1"/>
        <v>1.9329553350120217</v>
      </c>
      <c r="D50" s="7">
        <v>90</v>
      </c>
      <c r="E50" s="13">
        <f t="shared" si="2"/>
        <v>4.489251258218606</v>
      </c>
      <c r="F50" s="13">
        <f t="shared" si="3"/>
        <v>4.164426028032102</v>
      </c>
      <c r="G50" s="7">
        <v>139</v>
      </c>
      <c r="H50" s="13">
        <f t="shared" si="4"/>
        <v>10.168253779481509</v>
      </c>
      <c r="I50" s="13">
        <f t="shared" si="5"/>
        <v>9.432517420669303</v>
      </c>
    </row>
    <row r="51" spans="1:9" s="1" customFormat="1" ht="10.5">
      <c r="A51" s="7">
        <v>45</v>
      </c>
      <c r="B51" s="13">
        <f t="shared" si="0"/>
        <v>2.118785326128772</v>
      </c>
      <c r="C51" s="13">
        <f t="shared" si="1"/>
        <v>1.9654780390804933</v>
      </c>
      <c r="D51" s="7">
        <v>91</v>
      </c>
      <c r="E51" s="13">
        <f t="shared" si="2"/>
        <v>4.564784607342346</v>
      </c>
      <c r="F51" s="13">
        <f t="shared" si="3"/>
        <v>4.234494069890858</v>
      </c>
      <c r="G51" s="7">
        <v>140</v>
      </c>
      <c r="H51" s="13">
        <f t="shared" si="4"/>
        <v>10.339338492393995</v>
      </c>
      <c r="I51" s="13">
        <f t="shared" si="5"/>
        <v>9.591223091274578</v>
      </c>
    </row>
    <row r="52" spans="1:9" s="1" customFormat="1" ht="10.5">
      <c r="A52" s="7">
        <v>46</v>
      </c>
      <c r="B52" s="13">
        <f t="shared" si="0"/>
        <v>2.154434690031884</v>
      </c>
      <c r="C52" s="13">
        <f t="shared" si="1"/>
        <v>1.9985479499368124</v>
      </c>
      <c r="D52" s="7">
        <v>92</v>
      </c>
      <c r="E52" s="13">
        <f t="shared" si="2"/>
        <v>4.641588833612779</v>
      </c>
      <c r="F52" s="13">
        <f t="shared" si="3"/>
        <v>4.305741033035973</v>
      </c>
      <c r="G52" s="7">
        <v>141</v>
      </c>
      <c r="H52" s="13">
        <f t="shared" si="4"/>
        <v>10.513301770262386</v>
      </c>
      <c r="I52" s="13">
        <f t="shared" si="5"/>
        <v>9.752599044770301</v>
      </c>
    </row>
    <row r="53" spans="1:9" s="1" customFormat="1" ht="10.5">
      <c r="A53" s="7">
        <v>47</v>
      </c>
      <c r="B53" s="13">
        <f t="shared" si="0"/>
        <v>2.190683867956277</v>
      </c>
      <c r="C53" s="13">
        <f t="shared" si="1"/>
        <v>2.032174274542001</v>
      </c>
      <c r="D53" s="7">
        <v>93</v>
      </c>
      <c r="E53" s="13">
        <f t="shared" si="2"/>
        <v>4.71968532001823</v>
      </c>
      <c r="F53" s="13">
        <f t="shared" si="3"/>
        <v>4.378186753263664</v>
      </c>
      <c r="G53" s="7">
        <v>142</v>
      </c>
      <c r="H53" s="13">
        <f t="shared" si="4"/>
        <v>10.690192046030006</v>
      </c>
      <c r="I53" s="13">
        <f t="shared" si="5"/>
        <v>9.91669020967533</v>
      </c>
    </row>
    <row r="54" spans="1:9" s="1" customFormat="1" ht="10.5">
      <c r="A54" s="7">
        <v>48</v>
      </c>
      <c r="B54" s="13">
        <f t="shared" si="0"/>
        <v>2.2275429519995575</v>
      </c>
      <c r="C54" s="13">
        <f t="shared" si="1"/>
        <v>2.0663663747676786</v>
      </c>
      <c r="D54" s="7">
        <v>94</v>
      </c>
      <c r="E54" s="13">
        <f t="shared" si="2"/>
        <v>4.799095809323875</v>
      </c>
      <c r="F54" s="13">
        <f t="shared" si="3"/>
        <v>4.451851400114911</v>
      </c>
      <c r="G54" s="7">
        <v>143</v>
      </c>
      <c r="H54" s="13">
        <f t="shared" si="4"/>
        <v>10.870058567542776</v>
      </c>
      <c r="I54" s="13">
        <f t="shared" si="5"/>
        <v>10.083542270447843</v>
      </c>
    </row>
    <row r="55" spans="1:9" s="1" customFormat="1" ht="10.5">
      <c r="A55" s="7">
        <v>49</v>
      </c>
      <c r="B55" s="13">
        <f t="shared" si="0"/>
        <v>2.2650222040626895</v>
      </c>
      <c r="C55" s="13">
        <f t="shared" si="1"/>
        <v>2.101133770002495</v>
      </c>
      <c r="D55" s="7">
        <v>95</v>
      </c>
      <c r="E55" s="13">
        <f t="shared" si="2"/>
        <v>4.879842410125134</v>
      </c>
      <c r="F55" s="13">
        <f t="shared" si="3"/>
        <v>4.526755482490848</v>
      </c>
      <c r="G55" s="7">
        <v>144</v>
      </c>
      <c r="H55" s="13">
        <f t="shared" si="4"/>
        <v>11.052951411260219</v>
      </c>
      <c r="I55" s="13">
        <f t="shared" si="5"/>
        <v>10.253201680204285</v>
      </c>
    </row>
    <row r="56" spans="1:9" s="1" customFormat="1" ht="10.5">
      <c r="A56" s="7">
        <v>50</v>
      </c>
      <c r="B56" s="13">
        <f t="shared" si="0"/>
        <v>2.303132058706997</v>
      </c>
      <c r="C56" s="13">
        <f t="shared" si="1"/>
        <v>2.1364861398024093</v>
      </c>
      <c r="D56" s="7">
        <v>96</v>
      </c>
      <c r="E56" s="13">
        <f t="shared" si="2"/>
        <v>4.961947603002903</v>
      </c>
      <c r="F56" s="13">
        <f t="shared" si="3"/>
        <v>4.602919854362619</v>
      </c>
      <c r="G56" s="7">
        <v>145</v>
      </c>
      <c r="H56" s="13">
        <f t="shared" si="4"/>
        <v>11.238921496197218</v>
      </c>
      <c r="I56" s="13">
        <f t="shared" si="5"/>
        <v>10.425715673652336</v>
      </c>
    </row>
    <row r="57" spans="1:9" s="1" customFormat="1" ht="10.5">
      <c r="A57" s="7"/>
      <c r="B57" s="13"/>
      <c r="C57" s="13"/>
      <c r="D57" s="7"/>
      <c r="E57" s="13"/>
      <c r="F57" s="13"/>
      <c r="G57" s="7"/>
      <c r="H57" s="13"/>
      <c r="I57" s="13"/>
    </row>
    <row r="58" spans="1:9" s="1" customFormat="1" ht="10.5">
      <c r="A58" s="7" t="s">
        <v>9</v>
      </c>
      <c r="B58" s="18" t="s">
        <v>10</v>
      </c>
      <c r="C58" s="13"/>
      <c r="D58" s="7"/>
      <c r="E58" s="13"/>
      <c r="F58" s="13"/>
      <c r="G58" s="7"/>
      <c r="H58" s="13"/>
      <c r="I58" s="13"/>
    </row>
    <row r="59" spans="1:9" s="1" customFormat="1" ht="10.5">
      <c r="A59" s="7" t="s">
        <v>11</v>
      </c>
      <c r="B59" s="18" t="s">
        <v>12</v>
      </c>
      <c r="C59" s="13"/>
      <c r="D59" s="7"/>
      <c r="E59" s="13"/>
      <c r="F59" s="13"/>
      <c r="G59" s="7"/>
      <c r="H59" s="13"/>
      <c r="I59" s="13"/>
    </row>
    <row r="60" spans="1:9" s="1" customFormat="1" ht="10.5">
      <c r="A60" s="7"/>
      <c r="B60" s="13"/>
      <c r="C60" s="13"/>
      <c r="D60" s="7"/>
      <c r="E60" s="13"/>
      <c r="F60" s="13"/>
      <c r="G60" s="7"/>
      <c r="H60" s="13"/>
      <c r="I60" s="13"/>
    </row>
    <row r="61" spans="1:9" s="1" customFormat="1" ht="10.5">
      <c r="A61" s="19" t="s">
        <v>13</v>
      </c>
      <c r="B61" s="13"/>
      <c r="C61" s="13"/>
      <c r="D61" s="7"/>
      <c r="E61" s="13"/>
      <c r="F61" s="13"/>
      <c r="G61" s="7"/>
      <c r="H61" s="13"/>
      <c r="I61" s="13"/>
    </row>
    <row r="62" spans="1:9" s="1" customFormat="1" ht="10.5">
      <c r="A62" s="7"/>
      <c r="B62" s="13"/>
      <c r="C62" s="13"/>
      <c r="D62" s="7"/>
      <c r="E62" s="13"/>
      <c r="F62" s="13"/>
      <c r="G62" s="7"/>
      <c r="H62" s="13"/>
      <c r="I62" s="13"/>
    </row>
    <row r="63" spans="1:9" s="1" customFormat="1" ht="10.5">
      <c r="A63" s="8"/>
      <c r="B63" s="14"/>
      <c r="C63" s="14"/>
      <c r="D63" s="8"/>
      <c r="E63" s="14"/>
      <c r="F63" s="14"/>
      <c r="G63" s="8"/>
      <c r="H63" s="14"/>
      <c r="I63" s="14"/>
    </row>
    <row r="64" spans="1:9" s="1" customFormat="1" ht="10.5">
      <c r="A64" s="8"/>
      <c r="B64" s="14"/>
      <c r="C64" s="14"/>
      <c r="D64" s="8"/>
      <c r="E64" s="14"/>
      <c r="F64" s="14"/>
      <c r="G64" s="8"/>
      <c r="H64" s="14"/>
      <c r="I64" s="14"/>
    </row>
    <row r="65" spans="1:9" s="1" customFormat="1" ht="10.5">
      <c r="A65" s="8"/>
      <c r="B65" s="14"/>
      <c r="C65" s="14"/>
      <c r="D65" s="8"/>
      <c r="E65" s="14"/>
      <c r="F65" s="14"/>
      <c r="G65" s="8"/>
      <c r="H65" s="14"/>
      <c r="I65" s="14"/>
    </row>
    <row r="66" spans="1:9" s="1" customFormat="1" ht="10.5">
      <c r="A66" s="8"/>
      <c r="B66" s="14"/>
      <c r="C66" s="14"/>
      <c r="D66" s="8"/>
      <c r="E66" s="14"/>
      <c r="F66" s="14"/>
      <c r="G66" s="8"/>
      <c r="H66" s="14"/>
      <c r="I66" s="14"/>
    </row>
    <row r="67" spans="1:9" s="1" customFormat="1" ht="10.5">
      <c r="A67" s="8"/>
      <c r="B67" s="14"/>
      <c r="C67" s="14"/>
      <c r="D67" s="8"/>
      <c r="E67" s="14"/>
      <c r="F67" s="14"/>
      <c r="G67" s="8"/>
      <c r="H67" s="14"/>
      <c r="I67" s="14"/>
    </row>
    <row r="68" spans="1:9" s="1" customFormat="1" ht="10.5">
      <c r="A68" s="8"/>
      <c r="B68" s="14"/>
      <c r="C68" s="14"/>
      <c r="D68" s="8"/>
      <c r="E68" s="14"/>
      <c r="F68" s="14"/>
      <c r="G68" s="8"/>
      <c r="H68" s="14"/>
      <c r="I68" s="14"/>
    </row>
    <row r="69" spans="1:9" s="1" customFormat="1" ht="10.5">
      <c r="A69" s="8"/>
      <c r="B69" s="14"/>
      <c r="C69" s="14"/>
      <c r="D69" s="8"/>
      <c r="E69" s="14"/>
      <c r="F69" s="14"/>
      <c r="G69" s="8"/>
      <c r="H69" s="14"/>
      <c r="I69" s="14"/>
    </row>
    <row r="70" spans="1:9" s="1" customFormat="1" ht="10.5">
      <c r="A70" s="8"/>
      <c r="B70" s="14"/>
      <c r="C70" s="14"/>
      <c r="D70" s="8"/>
      <c r="E70" s="14"/>
      <c r="F70" s="14"/>
      <c r="G70" s="8"/>
      <c r="H70" s="14"/>
      <c r="I70" s="14"/>
    </row>
    <row r="71" spans="1:9" s="1" customFormat="1" ht="10.5">
      <c r="A71" s="8"/>
      <c r="B71" s="14"/>
      <c r="C71" s="14"/>
      <c r="D71" s="8"/>
      <c r="E71" s="14"/>
      <c r="F71" s="14"/>
      <c r="G71" s="8"/>
      <c r="H71" s="14"/>
      <c r="I71" s="14"/>
    </row>
    <row r="72" spans="1:9" s="1" customFormat="1" ht="10.5">
      <c r="A72" s="8"/>
      <c r="B72" s="14"/>
      <c r="C72" s="14"/>
      <c r="D72" s="8"/>
      <c r="E72" s="14"/>
      <c r="F72" s="14"/>
      <c r="G72" s="8"/>
      <c r="H72" s="14"/>
      <c r="I72" s="14"/>
    </row>
    <row r="73" spans="1:9" s="1" customFormat="1" ht="10.5">
      <c r="A73" s="8"/>
      <c r="B73" s="14"/>
      <c r="C73" s="14"/>
      <c r="D73" s="8"/>
      <c r="E73" s="14"/>
      <c r="F73" s="14"/>
      <c r="G73" s="8"/>
      <c r="H73" s="14"/>
      <c r="I73" s="14"/>
    </row>
    <row r="74" spans="1:9" s="1" customFormat="1" ht="10.5">
      <c r="A74" s="8"/>
      <c r="B74" s="14"/>
      <c r="C74" s="14"/>
      <c r="D74" s="8"/>
      <c r="E74" s="14"/>
      <c r="F74" s="14"/>
      <c r="G74" s="8"/>
      <c r="H74" s="14"/>
      <c r="I74" s="14"/>
    </row>
    <row r="75" spans="1:9" s="1" customFormat="1" ht="10.5">
      <c r="A75" s="8"/>
      <c r="B75" s="14"/>
      <c r="C75" s="14"/>
      <c r="D75" s="8"/>
      <c r="E75" s="14"/>
      <c r="F75" s="14"/>
      <c r="G75" s="8"/>
      <c r="H75" s="14"/>
      <c r="I75" s="14"/>
    </row>
    <row r="76" spans="1:9" s="1" customFormat="1" ht="10.5">
      <c r="A76" s="8"/>
      <c r="B76" s="14"/>
      <c r="C76" s="14"/>
      <c r="D76" s="8"/>
      <c r="E76" s="14"/>
      <c r="F76" s="14"/>
      <c r="G76" s="8"/>
      <c r="H76" s="14"/>
      <c r="I76" s="14"/>
    </row>
    <row r="77" spans="1:9" s="1" customFormat="1" ht="10.5">
      <c r="A77" s="8"/>
      <c r="B77" s="14"/>
      <c r="C77" s="14"/>
      <c r="D77" s="8"/>
      <c r="E77" s="14"/>
      <c r="F77" s="14"/>
      <c r="G77" s="8"/>
      <c r="H77" s="14"/>
      <c r="I77" s="14"/>
    </row>
    <row r="78" spans="1:9" s="1" customFormat="1" ht="10.5">
      <c r="A78" s="8"/>
      <c r="B78" s="14"/>
      <c r="C78" s="14"/>
      <c r="D78" s="8"/>
      <c r="E78" s="14"/>
      <c r="F78" s="14"/>
      <c r="G78" s="8"/>
      <c r="H78" s="14"/>
      <c r="I78" s="14"/>
    </row>
    <row r="79" spans="1:9" s="1" customFormat="1" ht="10.5">
      <c r="A79" s="8"/>
      <c r="B79" s="14"/>
      <c r="C79" s="14"/>
      <c r="D79" s="8"/>
      <c r="E79" s="14"/>
      <c r="F79" s="14"/>
      <c r="G79" s="8"/>
      <c r="H79" s="14"/>
      <c r="I79" s="14"/>
    </row>
    <row r="80" spans="1:9" s="1" customFormat="1" ht="10.5">
      <c r="A80" s="8"/>
      <c r="B80" s="14"/>
      <c r="C80" s="14"/>
      <c r="D80" s="8"/>
      <c r="E80" s="14"/>
      <c r="F80" s="14"/>
      <c r="G80" s="8"/>
      <c r="H80" s="14"/>
      <c r="I80" s="14"/>
    </row>
    <row r="81" spans="1:9" s="1" customFormat="1" ht="10.5">
      <c r="A81" s="8"/>
      <c r="B81" s="14"/>
      <c r="C81" s="14"/>
      <c r="D81" s="8"/>
      <c r="E81" s="14"/>
      <c r="F81" s="14"/>
      <c r="G81" s="8"/>
      <c r="H81" s="14"/>
      <c r="I81" s="14"/>
    </row>
    <row r="82" spans="1:9" s="1" customFormat="1" ht="10.5">
      <c r="A82" s="8"/>
      <c r="B82" s="14"/>
      <c r="C82" s="14"/>
      <c r="D82" s="8"/>
      <c r="E82" s="14"/>
      <c r="F82" s="14"/>
      <c r="G82" s="8"/>
      <c r="H82" s="14"/>
      <c r="I82" s="14"/>
    </row>
    <row r="83" spans="1:9" s="1" customFormat="1" ht="10.5">
      <c r="A83" s="8"/>
      <c r="B83" s="14"/>
      <c r="C83" s="14"/>
      <c r="D83" s="8"/>
      <c r="E83" s="14"/>
      <c r="F83" s="14"/>
      <c r="G83" s="8"/>
      <c r="H83" s="14"/>
      <c r="I83" s="14"/>
    </row>
    <row r="84" spans="1:9" s="1" customFormat="1" ht="10.5">
      <c r="A84" s="8"/>
      <c r="B84" s="14"/>
      <c r="C84" s="14"/>
      <c r="D84" s="8"/>
      <c r="E84" s="14"/>
      <c r="F84" s="14"/>
      <c r="G84" s="8"/>
      <c r="H84" s="14"/>
      <c r="I84" s="14"/>
    </row>
    <row r="85" spans="1:9" s="1" customFormat="1" ht="10.5">
      <c r="A85" s="8"/>
      <c r="B85" s="14"/>
      <c r="C85" s="14"/>
      <c r="D85" s="8"/>
      <c r="E85" s="14"/>
      <c r="F85" s="14"/>
      <c r="G85" s="8"/>
      <c r="H85" s="14"/>
      <c r="I85" s="14"/>
    </row>
    <row r="86" spans="1:9" s="1" customFormat="1" ht="10.5">
      <c r="A86" s="8"/>
      <c r="B86" s="14"/>
      <c r="C86" s="14"/>
      <c r="D86" s="8"/>
      <c r="E86" s="14"/>
      <c r="F86" s="14"/>
      <c r="G86" s="8"/>
      <c r="H86" s="14"/>
      <c r="I86" s="14"/>
    </row>
    <row r="87" spans="1:9" s="1" customFormat="1" ht="10.5">
      <c r="A87" s="8"/>
      <c r="B87" s="14"/>
      <c r="C87" s="14"/>
      <c r="D87" s="8"/>
      <c r="E87" s="14"/>
      <c r="F87" s="14"/>
      <c r="G87" s="8"/>
      <c r="H87" s="14"/>
      <c r="I87" s="14"/>
    </row>
    <row r="88" spans="1:9" s="1" customFormat="1" ht="10.5">
      <c r="A88" s="8"/>
      <c r="B88" s="14"/>
      <c r="C88" s="14"/>
      <c r="D88" s="8"/>
      <c r="E88" s="14"/>
      <c r="F88" s="14"/>
      <c r="G88" s="8"/>
      <c r="H88" s="14"/>
      <c r="I88" s="14"/>
    </row>
    <row r="89" spans="1:9" s="1" customFormat="1" ht="10.5">
      <c r="A89" s="8"/>
      <c r="B89" s="14"/>
      <c r="C89" s="14"/>
      <c r="D89" s="8"/>
      <c r="E89" s="14"/>
      <c r="F89" s="14"/>
      <c r="G89" s="8"/>
      <c r="H89" s="14"/>
      <c r="I89" s="14"/>
    </row>
    <row r="90" spans="1:9" s="1" customFormat="1" ht="10.5">
      <c r="A90" s="8"/>
      <c r="B90" s="14"/>
      <c r="C90" s="14"/>
      <c r="D90" s="8"/>
      <c r="E90" s="14"/>
      <c r="F90" s="14"/>
      <c r="G90" s="8"/>
      <c r="H90" s="14"/>
      <c r="I90" s="14"/>
    </row>
    <row r="91" spans="1:9" s="1" customFormat="1" ht="10.5">
      <c r="A91" s="8"/>
      <c r="B91" s="14"/>
      <c r="C91" s="14"/>
      <c r="D91" s="8"/>
      <c r="E91" s="14"/>
      <c r="F91" s="14"/>
      <c r="G91" s="8"/>
      <c r="H91" s="14"/>
      <c r="I91" s="14"/>
    </row>
    <row r="92" spans="1:7" ht="12.75">
      <c r="A92" s="9"/>
      <c r="D92" s="9"/>
      <c r="G92" s="9"/>
    </row>
    <row r="93" spans="1:7" ht="12.75">
      <c r="A93" s="9"/>
      <c r="D93" s="9"/>
      <c r="G93" s="9"/>
    </row>
    <row r="94" spans="1:7" ht="12.75">
      <c r="A94" s="9"/>
      <c r="D94" s="9"/>
      <c r="G94" s="9"/>
    </row>
    <row r="95" spans="1:7" ht="12.75">
      <c r="A95" s="9"/>
      <c r="D95" s="9"/>
      <c r="G95" s="9"/>
    </row>
    <row r="96" spans="1:7" ht="12.75">
      <c r="A96" s="9"/>
      <c r="D96" s="9"/>
      <c r="G96" s="9"/>
    </row>
    <row r="97" spans="1:7" ht="12.75">
      <c r="A97" s="9"/>
      <c r="D97" s="9"/>
      <c r="G97" s="9"/>
    </row>
    <row r="98" spans="1:7" ht="12.75">
      <c r="A98" s="9"/>
      <c r="D98" s="9"/>
      <c r="G98" s="9"/>
    </row>
    <row r="99" spans="1:7" ht="12.75">
      <c r="A99" s="9"/>
      <c r="D99" s="9"/>
      <c r="G99" s="9"/>
    </row>
    <row r="100" spans="1:7" ht="12.75">
      <c r="A100" s="9"/>
      <c r="D100" s="9"/>
      <c r="G100" s="9"/>
    </row>
    <row r="101" spans="1:7" ht="12.75">
      <c r="A101" s="9"/>
      <c r="D101" s="9"/>
      <c r="G101" s="9"/>
    </row>
    <row r="102" spans="1:7" ht="12.75">
      <c r="A102" s="9"/>
      <c r="D102" s="9"/>
      <c r="G102" s="9"/>
    </row>
    <row r="103" spans="1:7" ht="12.75">
      <c r="A103" s="9"/>
      <c r="D103" s="9"/>
      <c r="G103" s="9"/>
    </row>
    <row r="104" spans="1:7" ht="12.75">
      <c r="A104" s="9"/>
      <c r="D104" s="9"/>
      <c r="G104" s="9"/>
    </row>
    <row r="105" spans="1:7" ht="12.75">
      <c r="A105" s="9"/>
      <c r="D105" s="9"/>
      <c r="G105" s="9"/>
    </row>
    <row r="106" spans="1:7" ht="12.75">
      <c r="A106" s="9"/>
      <c r="D106" s="9"/>
      <c r="G106" s="9"/>
    </row>
    <row r="107" spans="1:7" ht="12.75">
      <c r="A107" s="9"/>
      <c r="D107" s="9"/>
      <c r="G107" s="9"/>
    </row>
    <row r="108" spans="1:7" ht="12.75">
      <c r="A108" s="9"/>
      <c r="D108" s="9"/>
      <c r="G108" s="9"/>
    </row>
    <row r="109" spans="1:7" ht="12.75">
      <c r="A109" s="9"/>
      <c r="D109" s="9"/>
      <c r="G109" s="9"/>
    </row>
    <row r="110" spans="1:7" ht="12.75">
      <c r="A110" s="9"/>
      <c r="D110" s="9"/>
      <c r="G110" s="9"/>
    </row>
    <row r="111" spans="1:7" ht="12.75">
      <c r="A111" s="9"/>
      <c r="D111" s="9"/>
      <c r="G111" s="9"/>
    </row>
    <row r="112" spans="1:7" ht="12.75">
      <c r="A112" s="9"/>
      <c r="D112" s="9"/>
      <c r="G112" s="9"/>
    </row>
    <row r="113" spans="1:7" ht="12.75">
      <c r="A113" s="9"/>
      <c r="D113" s="9"/>
      <c r="G113" s="9"/>
    </row>
    <row r="114" spans="1:7" ht="12.75">
      <c r="A114" s="9"/>
      <c r="D114" s="9"/>
      <c r="G114" s="9"/>
    </row>
    <row r="115" spans="1:7" ht="12.75">
      <c r="A115" s="9"/>
      <c r="D115" s="9"/>
      <c r="G115" s="9"/>
    </row>
    <row r="116" spans="1:7" ht="12.75">
      <c r="A116" s="9"/>
      <c r="D116" s="9"/>
      <c r="G116" s="9"/>
    </row>
    <row r="117" spans="1:7" ht="12.75">
      <c r="A117" s="9"/>
      <c r="D117" s="9"/>
      <c r="G117" s="9"/>
    </row>
    <row r="118" spans="1:7" ht="12.75">
      <c r="A118" s="9"/>
      <c r="D118" s="9"/>
      <c r="G118" s="9"/>
    </row>
    <row r="119" spans="1:7" ht="12.75">
      <c r="A119" s="9"/>
      <c r="D119" s="9"/>
      <c r="G119" s="9"/>
    </row>
    <row r="120" spans="1:7" ht="12.75">
      <c r="A120" s="9"/>
      <c r="D120" s="9"/>
      <c r="G120" s="9"/>
    </row>
    <row r="121" spans="1:7" ht="12.75">
      <c r="A121" s="9"/>
      <c r="D121" s="9"/>
      <c r="G121" s="9"/>
    </row>
    <row r="122" spans="1:7" ht="12.75">
      <c r="A122" s="9"/>
      <c r="D122" s="9"/>
      <c r="G122" s="9"/>
    </row>
    <row r="123" spans="1:7" ht="12.75">
      <c r="A123" s="9"/>
      <c r="D123" s="9"/>
      <c r="G123" s="9"/>
    </row>
    <row r="124" spans="1:7" ht="12.75">
      <c r="A124" s="9"/>
      <c r="D124" s="9"/>
      <c r="G124" s="9"/>
    </row>
    <row r="125" spans="1:7" ht="12.75">
      <c r="A125" s="9"/>
      <c r="D125" s="9"/>
      <c r="G125" s="9"/>
    </row>
    <row r="126" spans="1:7" ht="12.75">
      <c r="A126" s="9"/>
      <c r="D126" s="9"/>
      <c r="G126" s="9"/>
    </row>
    <row r="127" spans="1:7" ht="12.75">
      <c r="A127" s="9"/>
      <c r="D127" s="9"/>
      <c r="G127" s="9"/>
    </row>
    <row r="128" spans="1:7" ht="12.75">
      <c r="A128" s="9"/>
      <c r="D128" s="9"/>
      <c r="G128" s="9"/>
    </row>
    <row r="129" spans="1:7" ht="12.75">
      <c r="A129" s="9"/>
      <c r="D129" s="9"/>
      <c r="G129" s="9"/>
    </row>
    <row r="130" spans="1:7" ht="12.75">
      <c r="A130" s="9"/>
      <c r="D130" s="9"/>
      <c r="G130" s="9"/>
    </row>
    <row r="131" spans="1:7" ht="12.75">
      <c r="A131" s="9"/>
      <c r="D131" s="9"/>
      <c r="G131" s="9"/>
    </row>
    <row r="132" spans="1:7" ht="12.75">
      <c r="A132" s="9"/>
      <c r="D132" s="9"/>
      <c r="G132" s="9"/>
    </row>
    <row r="133" spans="1:7" ht="12.75">
      <c r="A133" s="9"/>
      <c r="D133" s="9"/>
      <c r="G133" s="9"/>
    </row>
    <row r="134" spans="1:7" ht="12.75">
      <c r="A134" s="9"/>
      <c r="D134" s="9"/>
      <c r="G134" s="9"/>
    </row>
    <row r="135" spans="1:7" ht="12.75">
      <c r="A135" s="9"/>
      <c r="D135" s="9"/>
      <c r="G135" s="9"/>
    </row>
    <row r="136" spans="1:7" ht="12.75">
      <c r="A136" s="9"/>
      <c r="D136" s="9"/>
      <c r="G136" s="9"/>
    </row>
    <row r="137" spans="1:7" ht="12.75">
      <c r="A137" s="9"/>
      <c r="D137" s="9"/>
      <c r="G137" s="9"/>
    </row>
    <row r="138" spans="1:7" ht="12.75">
      <c r="A138" s="9"/>
      <c r="D138" s="9"/>
      <c r="G138" s="9"/>
    </row>
    <row r="139" spans="1:7" ht="12.75">
      <c r="A139" s="9"/>
      <c r="D139" s="9"/>
      <c r="G139" s="9"/>
    </row>
    <row r="140" spans="1:7" ht="12.75">
      <c r="A140" s="9"/>
      <c r="D140" s="9"/>
      <c r="G140" s="9"/>
    </row>
    <row r="141" spans="1:7" ht="12.75">
      <c r="A141" s="9"/>
      <c r="D141" s="9"/>
      <c r="G141" s="9"/>
    </row>
    <row r="142" spans="1:7" ht="12.75">
      <c r="A142" s="9"/>
      <c r="D142" s="9"/>
      <c r="G142" s="9"/>
    </row>
    <row r="143" spans="1:7" ht="12.75">
      <c r="A143" s="9"/>
      <c r="D143" s="9"/>
      <c r="G143" s="9"/>
    </row>
    <row r="144" spans="1:7" ht="12.75">
      <c r="A144" s="9"/>
      <c r="D144" s="9"/>
      <c r="G144" s="9"/>
    </row>
    <row r="145" spans="1:7" ht="12.75">
      <c r="A145" s="9"/>
      <c r="D145" s="9"/>
      <c r="G145" s="9"/>
    </row>
    <row r="146" spans="1:7" ht="12.75">
      <c r="A146" s="9"/>
      <c r="D146" s="9"/>
      <c r="G146" s="9"/>
    </row>
    <row r="147" spans="1:7" ht="12.75">
      <c r="A147" s="9"/>
      <c r="D147" s="9"/>
      <c r="G147" s="9"/>
    </row>
    <row r="148" spans="1:7" ht="12.75">
      <c r="A148" s="9"/>
      <c r="D148" s="9"/>
      <c r="G148" s="9"/>
    </row>
    <row r="149" spans="1:7" ht="12.75">
      <c r="A149" s="9"/>
      <c r="D149" s="9"/>
      <c r="G149" s="9"/>
    </row>
    <row r="150" spans="4:7" ht="12.75">
      <c r="D150" s="9"/>
      <c r="G150" s="9"/>
    </row>
    <row r="151" spans="4:7" ht="12.75">
      <c r="D151" s="9"/>
      <c r="G151" s="9"/>
    </row>
    <row r="152" spans="4:7" ht="12.75">
      <c r="D152" s="9"/>
      <c r="G152" s="9"/>
    </row>
    <row r="153" spans="4:7" ht="12.75">
      <c r="D153" s="9"/>
      <c r="G153" s="9"/>
    </row>
    <row r="154" spans="4:7" ht="12.75">
      <c r="D154" s="9"/>
      <c r="G154" s="9"/>
    </row>
    <row r="155" spans="4:7" ht="12.75">
      <c r="D155" s="9"/>
      <c r="G155" s="9"/>
    </row>
    <row r="156" spans="4:7" ht="12.75">
      <c r="D156" s="9"/>
      <c r="G156" s="9"/>
    </row>
    <row r="157" ht="12.75">
      <c r="G157" s="9"/>
    </row>
    <row r="158" ht="12.75">
      <c r="G158" s="9"/>
    </row>
    <row r="159" ht="12.75">
      <c r="G159" s="9"/>
    </row>
    <row r="160" ht="12.75">
      <c r="G160" s="9"/>
    </row>
    <row r="161" ht="12.75">
      <c r="G161" s="9"/>
    </row>
    <row r="162" ht="12.75">
      <c r="G162" s="9"/>
    </row>
    <row r="163" ht="12.75">
      <c r="G163" s="9"/>
    </row>
    <row r="164" ht="12.75">
      <c r="G164" s="9"/>
    </row>
    <row r="165" ht="12.75">
      <c r="G165" s="9"/>
    </row>
    <row r="166" ht="12.75">
      <c r="G166" s="9"/>
    </row>
    <row r="167" ht="12.75">
      <c r="G167" s="9"/>
    </row>
    <row r="168" ht="12.75">
      <c r="G168" s="9"/>
    </row>
    <row r="169" ht="12.75">
      <c r="G169" s="9"/>
    </row>
    <row r="170" ht="12.75">
      <c r="G170" s="9"/>
    </row>
    <row r="171" ht="12.75">
      <c r="G171" s="9"/>
    </row>
    <row r="172" ht="12.75">
      <c r="G172" s="9"/>
    </row>
    <row r="173" ht="12.75">
      <c r="G173" s="9"/>
    </row>
    <row r="174" ht="12.75">
      <c r="G174" s="9"/>
    </row>
    <row r="175" ht="12.75">
      <c r="G175" s="9"/>
    </row>
    <row r="176" ht="12.75">
      <c r="G176" s="9"/>
    </row>
    <row r="177" ht="12.75">
      <c r="G177" s="9"/>
    </row>
    <row r="178" ht="12.75">
      <c r="G178" s="9"/>
    </row>
    <row r="179" ht="12.75">
      <c r="G179" s="9"/>
    </row>
    <row r="180" ht="12.75">
      <c r="G180" s="9"/>
    </row>
    <row r="181" ht="12.75">
      <c r="G181" s="9"/>
    </row>
    <row r="182" ht="12.75">
      <c r="G182" s="9"/>
    </row>
    <row r="183" ht="12.75">
      <c r="G183" s="9"/>
    </row>
    <row r="184" ht="12.75">
      <c r="G184" s="9"/>
    </row>
    <row r="185" ht="12.75">
      <c r="G185" s="9"/>
    </row>
    <row r="186" ht="12.75">
      <c r="G186" s="9"/>
    </row>
    <row r="187" ht="12.75">
      <c r="G187" s="9"/>
    </row>
    <row r="188" ht="12.75">
      <c r="G188" s="9"/>
    </row>
    <row r="189" ht="12.75">
      <c r="G189" s="9"/>
    </row>
    <row r="190" ht="12.75">
      <c r="G190" s="9"/>
    </row>
    <row r="191" ht="12.75">
      <c r="G191" s="9"/>
    </row>
    <row r="192" ht="12.75">
      <c r="G192" s="9"/>
    </row>
    <row r="193" ht="12.75">
      <c r="G193" s="9"/>
    </row>
    <row r="194" ht="12.75">
      <c r="G194" s="9"/>
    </row>
    <row r="195" ht="12.75">
      <c r="G195" s="9"/>
    </row>
    <row r="196" ht="12.75">
      <c r="G196" s="9"/>
    </row>
    <row r="197" ht="12.75">
      <c r="G197" s="9"/>
    </row>
    <row r="198" ht="12.75">
      <c r="G198" s="9"/>
    </row>
    <row r="199" ht="12.75">
      <c r="G199" s="9"/>
    </row>
    <row r="200" ht="12.75">
      <c r="G200" s="9"/>
    </row>
    <row r="201" ht="12.75">
      <c r="G201" s="9"/>
    </row>
    <row r="202" ht="12.75">
      <c r="G202" s="9"/>
    </row>
    <row r="203" ht="12.75">
      <c r="G203" s="9"/>
    </row>
  </sheetData>
  <printOptions gridLines="1"/>
  <pageMargins left="0.75" right="0.75" top="1" bottom="1" header="0.5" footer="0.5"/>
  <pageSetup horizontalDpi="360" verticalDpi="360" orientation="portrait" paperSize="9"/>
  <headerFooter alignWithMargins="0">
    <oddHeader>&amp;C&amp;F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perso</cp:lastModifiedBy>
  <dcterms:modified xsi:type="dcterms:W3CDTF">2006-08-09T20:20:21Z</dcterms:modified>
  <cp:category/>
  <cp:version/>
  <cp:contentType/>
  <cp:contentStatus/>
</cp:coreProperties>
</file>